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F7179400-4465-4F91-817A-14FC6E87C2D7}" xr6:coauthVersionLast="47" xr6:coauthVersionMax="47" xr10:uidLastSave="{00000000-0000-0000-0000-000000000000}"/>
  <bookViews>
    <workbookView xWindow="300" yWindow="80" windowWidth="18440" windowHeight="9930" tabRatio="875" xr2:uid="{00000000-000D-0000-FFFF-FFFF00000000}"/>
  </bookViews>
  <sheets>
    <sheet name="1.7 Job ads and vacancies" sheetId="3" r:id="rId1"/>
    <sheet name="1.7 Data" sheetId="1" r:id="rId2"/>
  </sheets>
  <definedNames>
    <definedName name="_xlnm.Print_Area" localSheetId="0">'1.7 Job ads and vacancies'!$A$1:$L$48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3" l="1"/>
  <c r="H279" i="1"/>
  <c r="H278" i="1"/>
  <c r="F27" i="3"/>
  <c r="F37" i="3" l="1"/>
  <c r="I277" i="1"/>
  <c r="F277" i="1"/>
  <c r="G277" i="1"/>
  <c r="H277" i="1"/>
  <c r="F26" i="3"/>
  <c r="H276" i="1"/>
  <c r="I274" i="1"/>
  <c r="F36" i="3" s="1"/>
  <c r="F25" i="3"/>
  <c r="G274" i="1"/>
  <c r="F274" i="1"/>
  <c r="F23" i="3"/>
  <c r="F24" i="3"/>
  <c r="H275" i="1"/>
  <c r="H274" i="1"/>
  <c r="H272" i="1"/>
  <c r="H273" i="1"/>
  <c r="F22" i="3"/>
  <c r="F21" i="3" l="1"/>
  <c r="I271" i="1" l="1"/>
  <c r="F35" i="3" s="1"/>
  <c r="F271" i="1"/>
  <c r="G271" i="1"/>
  <c r="F20" i="3"/>
  <c r="H271" i="1"/>
  <c r="H270" i="1"/>
  <c r="F19" i="3" l="1"/>
  <c r="E30" i="3" l="1"/>
  <c r="I268" i="1"/>
  <c r="E38" i="3" s="1"/>
  <c r="I265" i="1"/>
  <c r="G268" i="1"/>
  <c r="F268" i="1"/>
  <c r="H269" i="1"/>
  <c r="E29" i="3" l="1"/>
  <c r="H268" i="1"/>
  <c r="E28" i="3" l="1"/>
  <c r="H267" i="1"/>
  <c r="H266" i="1"/>
  <c r="H265" i="1"/>
  <c r="E27" i="3" l="1"/>
  <c r="M256" i="1"/>
  <c r="M259" i="1"/>
  <c r="E37" i="3"/>
  <c r="F265" i="1"/>
  <c r="G265" i="1"/>
  <c r="E26" i="3" l="1"/>
  <c r="E25" i="3" l="1"/>
  <c r="H264" i="1"/>
  <c r="H263" i="1"/>
  <c r="E23" i="3" l="1"/>
  <c r="E24" i="3"/>
  <c r="I262" i="1"/>
  <c r="E36" i="3" s="1"/>
  <c r="H261" i="1"/>
  <c r="H262" i="1"/>
  <c r="F262" i="1"/>
  <c r="G262" i="1"/>
  <c r="E21" i="3" l="1"/>
  <c r="E22" i="3"/>
  <c r="F259" i="1"/>
  <c r="G259" i="1"/>
  <c r="I259" i="1"/>
  <c r="E35" i="3" s="1"/>
  <c r="E40" i="3" s="1"/>
  <c r="H260" i="1"/>
  <c r="E20" i="3" l="1"/>
  <c r="H259" i="1"/>
  <c r="H257" i="1" l="1"/>
  <c r="H258" i="1"/>
  <c r="H256" i="1"/>
  <c r="E19" i="3"/>
  <c r="E32" i="3" s="1"/>
  <c r="D30" i="3" l="1"/>
  <c r="D29" i="3" l="1"/>
  <c r="G19" i="1"/>
  <c r="G22" i="1"/>
  <c r="F13" i="1"/>
  <c r="F10" i="1"/>
  <c r="I9" i="1"/>
  <c r="I8" i="1"/>
  <c r="I7" i="1"/>
  <c r="I12" i="1"/>
  <c r="I11" i="1"/>
  <c r="I10" i="1"/>
  <c r="H6" i="1"/>
  <c r="H7" i="1"/>
  <c r="H8" i="1"/>
  <c r="H9" i="1"/>
  <c r="H10" i="1"/>
  <c r="H11" i="1"/>
  <c r="H12" i="1"/>
  <c r="I256" i="1"/>
  <c r="D38" i="3" s="1"/>
  <c r="F256" i="1"/>
  <c r="F253" i="1"/>
  <c r="G256" i="1"/>
  <c r="D28" i="3" l="1"/>
  <c r="H25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D27" i="3" l="1"/>
  <c r="H254" i="1"/>
  <c r="D26" i="3" l="1"/>
  <c r="I253" i="1"/>
  <c r="D37" i="3" s="1"/>
  <c r="I254" i="1"/>
  <c r="I255" i="1"/>
  <c r="I250" i="1"/>
  <c r="H253" i="1"/>
  <c r="G253" i="1"/>
  <c r="D25" i="3" l="1"/>
  <c r="H252" i="1"/>
  <c r="D36" i="3" l="1"/>
  <c r="D23" i="3"/>
  <c r="D24" i="3"/>
  <c r="G250" i="1"/>
  <c r="F250" i="1"/>
  <c r="H248" i="1"/>
  <c r="H249" i="1"/>
  <c r="H250" i="1"/>
  <c r="H251" i="1"/>
  <c r="D22" i="3" l="1"/>
  <c r="D21" i="3" l="1"/>
  <c r="D20" i="3" l="1"/>
  <c r="H246" i="1" l="1"/>
  <c r="H247" i="1"/>
  <c r="I247" i="1"/>
  <c r="D35" i="3" s="1"/>
  <c r="D40" i="3" s="1"/>
  <c r="G247" i="1"/>
  <c r="F247" i="1"/>
  <c r="F244" i="1"/>
  <c r="D19" i="3" l="1"/>
  <c r="C30" i="3" l="1"/>
  <c r="I244" i="1"/>
  <c r="C38" i="3" s="1"/>
  <c r="G244" i="1"/>
  <c r="G142" i="1"/>
  <c r="H245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G241" i="1" l="1"/>
  <c r="F241" i="1"/>
  <c r="G238" i="1"/>
  <c r="F238" i="1"/>
  <c r="G235" i="1"/>
  <c r="F235" i="1"/>
  <c r="G232" i="1"/>
  <c r="F232" i="1"/>
  <c r="G229" i="1"/>
  <c r="F229" i="1"/>
  <c r="G226" i="1"/>
  <c r="F226" i="1"/>
  <c r="G223" i="1"/>
  <c r="F223" i="1"/>
  <c r="G220" i="1"/>
  <c r="F220" i="1"/>
  <c r="G217" i="1"/>
  <c r="F217" i="1"/>
  <c r="G214" i="1"/>
  <c r="F214" i="1"/>
  <c r="G211" i="1"/>
  <c r="F211" i="1"/>
  <c r="G208" i="1"/>
  <c r="F208" i="1"/>
  <c r="G205" i="1"/>
  <c r="F205" i="1"/>
  <c r="G202" i="1"/>
  <c r="F202" i="1"/>
  <c r="G199" i="1"/>
  <c r="F199" i="1"/>
  <c r="G196" i="1"/>
  <c r="F196" i="1"/>
  <c r="G193" i="1"/>
  <c r="F193" i="1"/>
  <c r="G190" i="1"/>
  <c r="F190" i="1"/>
  <c r="G187" i="1"/>
  <c r="F187" i="1"/>
  <c r="G184" i="1"/>
  <c r="F184" i="1"/>
  <c r="G181" i="1"/>
  <c r="F181" i="1"/>
  <c r="G178" i="1"/>
  <c r="F178" i="1"/>
  <c r="G175" i="1"/>
  <c r="F175" i="1"/>
  <c r="G172" i="1"/>
  <c r="F172" i="1"/>
  <c r="G169" i="1"/>
  <c r="F169" i="1"/>
  <c r="G166" i="1"/>
  <c r="F166" i="1"/>
  <c r="G163" i="1"/>
  <c r="F163" i="1"/>
  <c r="G160" i="1"/>
  <c r="F160" i="1"/>
  <c r="G157" i="1"/>
  <c r="F157" i="1"/>
  <c r="G154" i="1"/>
  <c r="F154" i="1"/>
  <c r="G151" i="1"/>
  <c r="F151" i="1"/>
  <c r="G148" i="1"/>
  <c r="F148" i="1"/>
  <c r="G145" i="1"/>
  <c r="F145" i="1"/>
  <c r="F142" i="1"/>
  <c r="G112" i="1"/>
  <c r="F112" i="1"/>
  <c r="F139" i="1"/>
  <c r="F136" i="1"/>
  <c r="F133" i="1"/>
  <c r="G109" i="1"/>
  <c r="F109" i="1"/>
  <c r="G106" i="1"/>
  <c r="F106" i="1"/>
  <c r="G103" i="1"/>
  <c r="F103" i="1"/>
  <c r="G100" i="1"/>
  <c r="F100" i="1"/>
  <c r="G97" i="1"/>
  <c r="F97" i="1"/>
  <c r="G94" i="1"/>
  <c r="F94" i="1"/>
  <c r="G91" i="1"/>
  <c r="F91" i="1"/>
  <c r="G88" i="1"/>
  <c r="F88" i="1"/>
  <c r="G85" i="1"/>
  <c r="F85" i="1"/>
  <c r="I241" i="1" l="1"/>
  <c r="C37" i="3" s="1"/>
  <c r="I238" i="1"/>
  <c r="C36" i="3" s="1"/>
  <c r="I235" i="1"/>
  <c r="C35" i="3" s="1"/>
  <c r="I232" i="1"/>
  <c r="B38" i="3" s="1"/>
  <c r="I229" i="1"/>
  <c r="B37" i="3" s="1"/>
  <c r="I226" i="1"/>
  <c r="B36" i="3" s="1"/>
  <c r="I223" i="1"/>
  <c r="B35" i="3" s="1"/>
  <c r="I220" i="1"/>
  <c r="I217" i="1"/>
  <c r="I214" i="1"/>
  <c r="I211" i="1"/>
  <c r="I208" i="1"/>
  <c r="I205" i="1"/>
  <c r="I202" i="1"/>
  <c r="I199" i="1"/>
  <c r="I196" i="1"/>
  <c r="I193" i="1"/>
  <c r="I190" i="1"/>
  <c r="I187" i="1"/>
  <c r="I184" i="1"/>
  <c r="I181" i="1"/>
  <c r="I178" i="1"/>
  <c r="I175" i="1"/>
  <c r="I172" i="1"/>
  <c r="I169" i="1"/>
  <c r="I166" i="1"/>
  <c r="I163" i="1"/>
  <c r="I160" i="1"/>
  <c r="I157" i="1"/>
  <c r="I154" i="1"/>
  <c r="I151" i="1"/>
  <c r="I148" i="1"/>
  <c r="I145" i="1"/>
  <c r="I142" i="1"/>
  <c r="I139" i="1"/>
  <c r="I136" i="1"/>
  <c r="I133" i="1"/>
  <c r="I131" i="1"/>
  <c r="I130" i="1"/>
  <c r="I112" i="1"/>
  <c r="I109" i="1"/>
  <c r="I106" i="1"/>
  <c r="I103" i="1"/>
  <c r="I100" i="1"/>
  <c r="I97" i="1"/>
  <c r="I94" i="1"/>
  <c r="I91" i="1"/>
  <c r="I88" i="1"/>
  <c r="I85" i="1"/>
  <c r="I82" i="1"/>
  <c r="I79" i="1"/>
  <c r="I76" i="1"/>
  <c r="I73" i="1"/>
  <c r="I70" i="1"/>
  <c r="I67" i="1"/>
  <c r="I64" i="1"/>
  <c r="I61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  <c r="I14" i="1"/>
  <c r="I15" i="1"/>
  <c r="I13" i="1"/>
  <c r="C40" i="3" l="1"/>
  <c r="B40" i="3"/>
  <c r="C28" i="3"/>
  <c r="C29" i="3"/>
  <c r="C20" i="3"/>
  <c r="C21" i="3"/>
  <c r="C22" i="3"/>
  <c r="C23" i="3"/>
  <c r="C24" i="3"/>
  <c r="C25" i="3"/>
  <c r="C26" i="3"/>
  <c r="C27" i="3"/>
  <c r="C19" i="3"/>
  <c r="B20" i="3"/>
  <c r="B21" i="3"/>
  <c r="B22" i="3"/>
  <c r="B23" i="3"/>
  <c r="B24" i="3"/>
  <c r="B25" i="3"/>
  <c r="B26" i="3"/>
  <c r="B27" i="3"/>
  <c r="B28" i="3"/>
  <c r="B29" i="3"/>
  <c r="B30" i="3"/>
  <c r="B19" i="3"/>
  <c r="I252" i="1"/>
  <c r="I251" i="1"/>
  <c r="I249" i="1"/>
  <c r="I248" i="1"/>
  <c r="I243" i="1"/>
  <c r="I242" i="1"/>
  <c r="I240" i="1"/>
  <c r="I239" i="1"/>
  <c r="I237" i="1"/>
  <c r="I236" i="1"/>
  <c r="I234" i="1"/>
  <c r="I233" i="1"/>
  <c r="I231" i="1"/>
  <c r="I230" i="1"/>
  <c r="I228" i="1"/>
  <c r="I227" i="1"/>
  <c r="I225" i="1"/>
  <c r="I224" i="1"/>
  <c r="I222" i="1"/>
  <c r="I221" i="1"/>
  <c r="I219" i="1"/>
  <c r="I218" i="1"/>
  <c r="I216" i="1"/>
  <c r="I215" i="1"/>
  <c r="I213" i="1"/>
  <c r="I212" i="1"/>
  <c r="I210" i="1"/>
  <c r="I209" i="1"/>
  <c r="I207" i="1"/>
  <c r="I206" i="1"/>
  <c r="I204" i="1"/>
  <c r="I203" i="1"/>
  <c r="I201" i="1"/>
  <c r="I200" i="1"/>
  <c r="I198" i="1"/>
  <c r="I197" i="1"/>
  <c r="I195" i="1"/>
  <c r="I194" i="1"/>
  <c r="I192" i="1"/>
  <c r="I191" i="1"/>
  <c r="I189" i="1"/>
  <c r="I188" i="1"/>
  <c r="I186" i="1"/>
  <c r="I185" i="1"/>
  <c r="I183" i="1"/>
  <c r="I182" i="1"/>
  <c r="I180" i="1"/>
  <c r="I179" i="1"/>
  <c r="I177" i="1"/>
  <c r="I176" i="1"/>
  <c r="I174" i="1"/>
  <c r="I173" i="1"/>
  <c r="I171" i="1"/>
  <c r="I170" i="1"/>
  <c r="I168" i="1"/>
  <c r="I167" i="1"/>
  <c r="I165" i="1"/>
  <c r="I164" i="1"/>
  <c r="I162" i="1"/>
  <c r="I161" i="1"/>
  <c r="I159" i="1"/>
  <c r="I158" i="1"/>
  <c r="I156" i="1"/>
  <c r="I155" i="1"/>
  <c r="I153" i="1"/>
  <c r="I152" i="1"/>
  <c r="I150" i="1"/>
  <c r="I149" i="1"/>
  <c r="I147" i="1"/>
  <c r="I146" i="1"/>
  <c r="I144" i="1"/>
  <c r="I143" i="1"/>
  <c r="I141" i="1"/>
  <c r="I140" i="1"/>
  <c r="I138" i="1"/>
  <c r="I137" i="1"/>
  <c r="I135" i="1"/>
  <c r="I134" i="1"/>
  <c r="I132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1" i="1"/>
  <c r="I110" i="1"/>
  <c r="I108" i="1"/>
  <c r="I107" i="1"/>
  <c r="I105" i="1"/>
  <c r="I104" i="1"/>
  <c r="I102" i="1"/>
  <c r="I101" i="1"/>
  <c r="I99" i="1"/>
  <c r="I98" i="1"/>
  <c r="I96" i="1"/>
  <c r="I95" i="1"/>
  <c r="I93" i="1"/>
  <c r="I92" i="1"/>
  <c r="I90" i="1"/>
  <c r="I89" i="1"/>
  <c r="I87" i="1"/>
  <c r="I86" i="1"/>
  <c r="I84" i="1"/>
  <c r="I83" i="1"/>
  <c r="I81" i="1"/>
  <c r="I80" i="1"/>
  <c r="I78" i="1"/>
  <c r="I77" i="1"/>
  <c r="I75" i="1"/>
  <c r="I74" i="1"/>
  <c r="I72" i="1"/>
  <c r="I71" i="1"/>
  <c r="I69" i="1"/>
  <c r="I68" i="1"/>
  <c r="I66" i="1"/>
  <c r="I65" i="1"/>
  <c r="I63" i="1"/>
  <c r="I62" i="1"/>
  <c r="I60" i="1"/>
  <c r="I59" i="1"/>
  <c r="I57" i="1"/>
  <c r="I56" i="1"/>
  <c r="I54" i="1"/>
  <c r="I53" i="1"/>
  <c r="I51" i="1"/>
  <c r="I50" i="1"/>
  <c r="I48" i="1"/>
  <c r="I47" i="1"/>
  <c r="I45" i="1"/>
  <c r="I44" i="1"/>
  <c r="I42" i="1"/>
  <c r="I41" i="1"/>
  <c r="I39" i="1"/>
  <c r="I38" i="1"/>
  <c r="I36" i="1"/>
  <c r="I35" i="1"/>
  <c r="I33" i="1"/>
  <c r="I32" i="1"/>
  <c r="I30" i="1"/>
  <c r="I29" i="1"/>
  <c r="I27" i="1"/>
  <c r="I26" i="1"/>
  <c r="I24" i="1"/>
  <c r="I23" i="1"/>
  <c r="I21" i="1"/>
  <c r="I20" i="1"/>
  <c r="I18" i="1"/>
  <c r="I17" i="1"/>
  <c r="G82" i="1"/>
  <c r="F82" i="1"/>
  <c r="G79" i="1"/>
  <c r="F79" i="1"/>
  <c r="G76" i="1"/>
  <c r="F76" i="1"/>
  <c r="G73" i="1"/>
  <c r="F73" i="1"/>
  <c r="G70" i="1"/>
  <c r="F70" i="1"/>
  <c r="G67" i="1"/>
  <c r="F67" i="1"/>
  <c r="G64" i="1"/>
  <c r="F64" i="1"/>
  <c r="G61" i="1"/>
  <c r="F61" i="1"/>
  <c r="G58" i="1"/>
  <c r="F58" i="1"/>
  <c r="G55" i="1"/>
  <c r="F55" i="1"/>
  <c r="G52" i="1"/>
  <c r="F52" i="1"/>
  <c r="G49" i="1"/>
  <c r="F49" i="1"/>
  <c r="G46" i="1"/>
  <c r="F46" i="1"/>
  <c r="G43" i="1"/>
  <c r="F43" i="1"/>
  <c r="G40" i="1"/>
  <c r="F40" i="1"/>
  <c r="G37" i="1"/>
  <c r="F37" i="1"/>
  <c r="G34" i="1"/>
  <c r="F34" i="1"/>
  <c r="G31" i="1"/>
  <c r="F31" i="1"/>
  <c r="G28" i="1"/>
  <c r="F28" i="1"/>
  <c r="G25" i="1"/>
  <c r="F25" i="1"/>
  <c r="F22" i="1"/>
  <c r="F19" i="1"/>
  <c r="F16" i="1"/>
  <c r="C32" i="3" l="1"/>
  <c r="D32" i="3"/>
  <c r="B3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B4" authorId="0" shapeId="0" xr:uid="{00000000-0006-0000-0100-000001000000}">
      <text>
        <r>
          <rPr>
            <b/>
            <sz val="10"/>
            <color indexed="81"/>
            <rFont val="Calibri"/>
            <family val="2"/>
            <scheme val="minor"/>
          </rPr>
          <t>Total = newspapers + internet</t>
        </r>
      </text>
    </comment>
  </commentList>
</comments>
</file>

<file path=xl/sharedStrings.xml><?xml version="1.0" encoding="utf-8"?>
<sst xmlns="http://schemas.openxmlformats.org/spreadsheetml/2006/main" count="74" uniqueCount="51">
  <si>
    <t>Month</t>
  </si>
  <si>
    <t>May</t>
  </si>
  <si>
    <t>Annual average</t>
  </si>
  <si>
    <t>..</t>
  </si>
  <si>
    <t>Mth-to-mth chg (%)</t>
  </si>
  <si>
    <t>Annual chg (%)</t>
  </si>
  <si>
    <t>Advertisements (a) (b) – 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</si>
  <si>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</si>
  <si>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</si>
  <si>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</si>
  <si>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</si>
  <si>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</si>
  <si>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</si>
  <si>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</si>
  <si>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</si>
  <si>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</si>
  <si>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</si>
  <si>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</si>
  <si>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(a) Average total number of newspaper and internet job advertisements per week.</t>
  </si>
  <si>
    <t>Update</t>
  </si>
  <si>
    <t>2017–18</t>
  </si>
  <si>
    <t>2018–19</t>
  </si>
  <si>
    <t>Source:</t>
  </si>
  <si>
    <t>1.7 Job advertisements and vacancies</t>
  </si>
  <si>
    <t>Australian job vacancies</t>
  </si>
  <si>
    <t>Qtr-to-qtr chg (ppts)</t>
  </si>
  <si>
    <t>Total job advertisements</t>
  </si>
  <si>
    <t>ABS job vacancies</t>
  </si>
  <si>
    <t>Ref period</t>
  </si>
  <si>
    <t>Vacancies (b) – number</t>
  </si>
  <si>
    <t>2019–20</t>
  </si>
  <si>
    <t>Mth/qtr</t>
  </si>
  <si>
    <t>Derived</t>
  </si>
  <si>
    <t>ANZ total job ads</t>
  </si>
  <si>
    <r>
      <t xml:space="preserve">ANZ, </t>
    </r>
    <r>
      <rPr>
        <i/>
        <sz val="11"/>
        <color theme="0" tint="-0.499984740745262"/>
        <rFont val="Calibri"/>
        <family val="2"/>
        <scheme val="minor"/>
      </rPr>
      <t>Australian job advertisements</t>
    </r>
  </si>
  <si>
    <t>Seasonally adjusted
('000)</t>
  </si>
  <si>
    <r>
      <t xml:space="preserve">ABS, </t>
    </r>
    <r>
      <rPr>
        <i/>
        <sz val="11"/>
        <color theme="0" tint="-0.499984740745262"/>
        <rFont val="Calibri"/>
        <family val="2"/>
        <scheme val="minor"/>
      </rPr>
      <t>Job vacancies</t>
    </r>
    <r>
      <rPr>
        <sz val="11"/>
        <color theme="0" tint="-0.499984740745262"/>
        <rFont val="Calibri"/>
        <family val="2"/>
        <scheme val="minor"/>
      </rPr>
      <t>, 6354.0 (Table 1)</t>
    </r>
  </si>
  <si>
    <t>A590700F</t>
  </si>
  <si>
    <t>Trend ('000)</t>
  </si>
  <si>
    <t>JV</t>
  </si>
  <si>
    <t>ANZ</t>
  </si>
  <si>
    <t>Seasonally adjusted
(no.)</t>
  </si>
  <si>
    <t>A590698F</t>
  </si>
  <si>
    <t>Graph data, seasonally adjusted (no.)</t>
  </si>
  <si>
    <t>(b) Seasonally adjusted estimates.</t>
  </si>
  <si>
    <t>2020–21</t>
  </si>
  <si>
    <r>
      <t xml:space="preserve">ABS, </t>
    </r>
    <r>
      <rPr>
        <i/>
        <sz val="8"/>
        <color rgb="FF398BCA"/>
        <rFont val="Calibri"/>
        <family val="2"/>
        <scheme val="minor"/>
      </rPr>
      <t>Job vacancies</t>
    </r>
  </si>
  <si>
    <r>
      <t xml:space="preserve">ANZ, </t>
    </r>
    <r>
      <rPr>
        <i/>
        <sz val="8"/>
        <color rgb="FF398BCA"/>
        <rFont val="Calibri"/>
        <family val="2"/>
        <scheme val="minor"/>
      </rPr>
      <t>Australian Job Advertisements</t>
    </r>
  </si>
  <si>
    <t>2021–22</t>
  </si>
  <si>
    <t>JVS  30 June 2022</t>
  </si>
  <si>
    <t xml:space="preserve">ANZ  6 June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</si>
</sst>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###\ ##0"/>
    <numFmt numFmtId="166" formatCode="[$-C09]d\ mmmm\ yyyy;@"/>
    <numFmt numFmtId="167" formatCode="###\ ###"/>
    <numFmt numFmtId="168" formatCode="#\ ###"/>
    <numFmt numFmtId="169" formatCode="##\ ##0"/>
    <numFmt numFmtId="170" formatCode="_-* #,##0_-;\-* #,##0_-;_-* &quot;-&quot;??_-;_-@_-"/>
    <numFmt numFmtId="171" formatCode="0.0;\-0.0;0.0;@"/>
    <numFmt numFmtId="172" formatCode="0.00_ ;\-0.00\ "/>
    <numFmt numFmtId="173" formatCode="0.0_ ;\-0.0\ "/>
    <numFmt numFmtId="174" formatCode="_-* #,##0.0_-;\-* #,##0.0_-;_-* &quot;-&quot;??_-;_-@_-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Times New Roman"/>
      <family val="1"/>
    </font>
    <font>
      <u/>
      <sz val="10"/>
      <color indexed="13"/>
      <name val="Arial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63">
    <xf numFmtId="0" fontId="0" fillId="0" borderId="0"/>
    <xf numFmtId="0" fontId="7" fillId="0" borderId="0"/>
    <xf numFmtId="0" fontId="9" fillId="0" borderId="0"/>
    <xf numFmtId="0" fontId="8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6" fillId="0" borderId="0"/>
    <xf numFmtId="43" fontId="25" fillId="0" borderId="0" applyFont="0" applyFill="0" applyBorder="0" applyAlignment="0" applyProtection="0"/>
    <xf numFmtId="0" fontId="4" fillId="0" borderId="0"/>
    <xf numFmtId="0" fontId="38" fillId="0" borderId="0" applyNumberFormat="0" applyFill="0" applyBorder="0" applyAlignment="0" applyProtection="0"/>
    <xf numFmtId="0" fontId="3" fillId="0" borderId="0"/>
    <xf numFmtId="0" fontId="1" fillId="0" borderId="0"/>
    <xf numFmtId="0" fontId="4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9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7" fontId="12" fillId="0" borderId="0" xfId="0" applyNumberFormat="1" applyFont="1" applyAlignment="1">
      <alignment horizontal="left"/>
    </xf>
    <xf numFmtId="17" fontId="12" fillId="0" borderId="0" xfId="0" applyNumberFormat="1" applyFont="1" applyFill="1" applyAlignment="1">
      <alignment horizontal="left"/>
    </xf>
    <xf numFmtId="0" fontId="12" fillId="0" borderId="0" xfId="0" applyFont="1" applyFill="1"/>
    <xf numFmtId="0" fontId="15" fillId="0" borderId="0" xfId="0" applyFont="1" applyBorder="1"/>
    <xf numFmtId="168" fontId="16" fillId="0" borderId="0" xfId="2" applyNumberFormat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0" fontId="17" fillId="0" borderId="0" xfId="0" applyFont="1" applyBorder="1"/>
    <xf numFmtId="0" fontId="18" fillId="0" borderId="0" xfId="0" quotePrefix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0" fillId="0" borderId="0" xfId="0" applyFont="1" applyBorder="1"/>
    <xf numFmtId="0" fontId="18" fillId="0" borderId="0" xfId="0" applyFont="1" applyBorder="1"/>
    <xf numFmtId="164" fontId="13" fillId="0" borderId="0" xfId="2" applyNumberFormat="1" applyFont="1" applyFill="1" applyBorder="1" applyAlignment="1" applyProtection="1">
      <alignment horizontal="right"/>
      <protection locked="0"/>
    </xf>
    <xf numFmtId="164" fontId="12" fillId="0" borderId="0" xfId="2" applyNumberFormat="1" applyFont="1" applyFill="1" applyBorder="1" applyAlignment="1" applyProtection="1">
      <alignment horizontal="right"/>
      <protection locked="0"/>
    </xf>
    <xf numFmtId="170" fontId="12" fillId="0" borderId="0" xfId="9" applyNumberFormat="1" applyFont="1" applyAlignment="1">
      <alignment horizontal="right"/>
    </xf>
    <xf numFmtId="170" fontId="13" fillId="0" borderId="0" xfId="9" applyNumberFormat="1" applyFont="1" applyBorder="1" applyAlignment="1" applyProtection="1">
      <alignment horizontal="right"/>
      <protection locked="0"/>
    </xf>
    <xf numFmtId="16" fontId="16" fillId="0" borderId="0" xfId="0" applyNumberFormat="1" applyFont="1" applyBorder="1" applyAlignment="1">
      <alignment horizontal="left"/>
    </xf>
    <xf numFmtId="169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Continuous"/>
    </xf>
    <xf numFmtId="0" fontId="19" fillId="0" borderId="0" xfId="0" applyFont="1" applyBorder="1" applyAlignment="1">
      <alignment horizontal="left"/>
    </xf>
    <xf numFmtId="0" fontId="21" fillId="0" borderId="0" xfId="0" applyFont="1" applyBorder="1"/>
    <xf numFmtId="0" fontId="22" fillId="0" borderId="0" xfId="0" applyFont="1" applyBorder="1"/>
    <xf numFmtId="0" fontId="26" fillId="2" borderId="0" xfId="0" applyFont="1" applyFill="1" applyBorder="1"/>
    <xf numFmtId="0" fontId="27" fillId="2" borderId="0" xfId="0" applyFont="1" applyFill="1" applyBorder="1"/>
    <xf numFmtId="0" fontId="28" fillId="2" borderId="0" xfId="0" applyFont="1" applyFill="1" applyBorder="1"/>
    <xf numFmtId="14" fontId="28" fillId="2" borderId="0" xfId="0" applyNumberFormat="1" applyFont="1" applyFill="1" applyBorder="1" applyAlignment="1">
      <alignment horizontal="right"/>
    </xf>
    <xf numFmtId="0" fontId="29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center"/>
    </xf>
    <xf numFmtId="0" fontId="29" fillId="3" borderId="0" xfId="0" quotePrefix="1" applyFont="1" applyFill="1" applyBorder="1" applyAlignment="1">
      <alignment horizontal="left" vertical="center"/>
    </xf>
    <xf numFmtId="0" fontId="30" fillId="3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5" quotePrefix="1" applyFont="1" applyBorder="1" applyAlignment="1" applyProtection="1"/>
    <xf numFmtId="0" fontId="16" fillId="0" borderId="2" xfId="0" applyFont="1" applyBorder="1"/>
    <xf numFmtId="0" fontId="35" fillId="0" borderId="0" xfId="0" applyFont="1"/>
    <xf numFmtId="167" fontId="12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170" fontId="12" fillId="0" borderId="0" xfId="9" applyNumberFormat="1" applyFont="1" applyAlignment="1"/>
    <xf numFmtId="17" fontId="12" fillId="0" borderId="0" xfId="0" applyNumberFormat="1" applyFont="1" applyAlignment="1">
      <alignment horizontal="right"/>
    </xf>
    <xf numFmtId="172" fontId="12" fillId="0" borderId="0" xfId="0" applyNumberFormat="1" applyFont="1"/>
    <xf numFmtId="0" fontId="37" fillId="0" borderId="0" xfId="0" applyFont="1" applyBorder="1" applyAlignment="1">
      <alignment horizontal="right"/>
    </xf>
    <xf numFmtId="173" fontId="12" fillId="0" borderId="0" xfId="0" applyNumberFormat="1" applyFont="1"/>
    <xf numFmtId="17" fontId="12" fillId="0" borderId="0" xfId="0" applyNumberFormat="1" applyFont="1" applyFill="1" applyAlignment="1">
      <alignment horizontal="right"/>
    </xf>
    <xf numFmtId="165" fontId="16" fillId="0" borderId="0" xfId="0" applyNumberFormat="1" applyFont="1" applyBorder="1"/>
    <xf numFmtId="165" fontId="16" fillId="0" borderId="0" xfId="0" applyNumberFormat="1" applyFont="1" applyBorder="1" applyAlignment="1">
      <alignment horizontal="right"/>
    </xf>
    <xf numFmtId="171" fontId="5" fillId="0" borderId="0" xfId="0" applyNumberFormat="1" applyFont="1" applyAlignment="1"/>
    <xf numFmtId="170" fontId="13" fillId="0" borderId="0" xfId="9" applyNumberFormat="1" applyFont="1" applyBorder="1" applyAlignment="1" applyProtection="1">
      <alignment horizontal="right"/>
    </xf>
    <xf numFmtId="168" fontId="16" fillId="0" borderId="0" xfId="2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/>
    </xf>
    <xf numFmtId="174" fontId="12" fillId="0" borderId="0" xfId="9" applyNumberFormat="1" applyFont="1" applyAlignment="1">
      <alignment horizontal="right" wrapText="1"/>
    </xf>
    <xf numFmtId="174" fontId="12" fillId="0" borderId="0" xfId="9" applyNumberFormat="1" applyFont="1" applyFill="1" applyBorder="1" applyAlignment="1" applyProtection="1">
      <alignment horizontal="right"/>
      <protection locked="0"/>
    </xf>
    <xf numFmtId="174" fontId="12" fillId="0" borderId="0" xfId="9" applyNumberFormat="1" applyFont="1" applyAlignment="1">
      <alignment horizontal="right"/>
    </xf>
    <xf numFmtId="174" fontId="12" fillId="0" borderId="0" xfId="9" applyNumberFormat="1" applyFont="1"/>
    <xf numFmtId="17" fontId="12" fillId="0" borderId="0" xfId="0" applyNumberFormat="1" applyFont="1" applyBorder="1" applyAlignment="1">
      <alignment horizontal="right"/>
    </xf>
    <xf numFmtId="0" fontId="39" fillId="0" borderId="0" xfId="0" applyFont="1"/>
    <xf numFmtId="0" fontId="39" fillId="0" borderId="0" xfId="0" applyFont="1" applyAlignment="1">
      <alignment horizontal="right"/>
    </xf>
    <xf numFmtId="0" fontId="39" fillId="0" borderId="0" xfId="0" applyFont="1" applyAlignment="1">
      <alignment horizontal="right" wrapText="1"/>
    </xf>
    <xf numFmtId="170" fontId="39" fillId="0" borderId="0" xfId="9" applyNumberFormat="1" applyFont="1" applyAlignment="1">
      <alignment horizontal="right" wrapText="1"/>
    </xf>
    <xf numFmtId="170" fontId="39" fillId="0" borderId="0" xfId="9" applyNumberFormat="1" applyFont="1" applyBorder="1" applyAlignment="1" applyProtection="1">
      <alignment horizontal="right"/>
      <protection locked="0"/>
    </xf>
    <xf numFmtId="171" fontId="39" fillId="0" borderId="0" xfId="0" applyNumberFormat="1" applyFont="1" applyAlignment="1"/>
    <xf numFmtId="171" fontId="39" fillId="0" borderId="0" xfId="1" applyNumberFormat="1" applyFont="1" applyAlignment="1"/>
    <xf numFmtId="170" fontId="39" fillId="0" borderId="0" xfId="9" applyNumberFormat="1" applyFont="1" applyAlignment="1">
      <alignment horizontal="right"/>
    </xf>
    <xf numFmtId="170" fontId="39" fillId="0" borderId="0" xfId="9" applyNumberFormat="1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171" fontId="2" fillId="0" borderId="0" xfId="0" applyNumberFormat="1" applyFont="1"/>
    <xf numFmtId="174" fontId="13" fillId="0" borderId="0" xfId="9" applyNumberFormat="1" applyFont="1" applyFill="1" applyBorder="1" applyAlignment="1" applyProtection="1">
      <alignment horizontal="right"/>
      <protection locked="0"/>
    </xf>
    <xf numFmtId="174" fontId="12" fillId="0" borderId="0" xfId="9" applyNumberFormat="1" applyFont="1" applyBorder="1" applyAlignment="1" applyProtection="1">
      <alignment horizontal="right"/>
      <protection locked="0"/>
    </xf>
    <xf numFmtId="174" fontId="12" fillId="0" borderId="0" xfId="9" applyNumberFormat="1" applyFont="1" applyFill="1" applyAlignment="1">
      <alignment horizontal="right"/>
    </xf>
    <xf numFmtId="17" fontId="12" fillId="0" borderId="0" xfId="0" applyNumberFormat="1" applyFont="1"/>
    <xf numFmtId="166" fontId="18" fillId="0" borderId="0" xfId="0" quotePrefix="1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</cellXfs>
  <cellStyles count="63">
    <cellStyle name="Comma" xfId="9" builtinId="3"/>
    <cellStyle name="Comma 10" xfId="15" xr:uid="{CF801474-BC6D-4FD1-B004-2D987648ACA2}"/>
    <cellStyle name="Comma 10 2" xfId="16" xr:uid="{734D7436-7A47-4F35-B5F9-3C08D6B35746}"/>
    <cellStyle name="Comma 11" xfId="17" xr:uid="{199F49C8-9AB8-4707-8FC9-0982C0478C67}"/>
    <cellStyle name="Comma 12" xfId="18" xr:uid="{4B425D59-930E-4675-887A-75BE819BD16F}"/>
    <cellStyle name="Comma 2" xfId="19" xr:uid="{FC24966E-5245-41D8-AC05-F33972C6886F}"/>
    <cellStyle name="Comma 3" xfId="20" xr:uid="{D129AFC0-4A0C-4F1A-B329-41936D5615E6}"/>
    <cellStyle name="Comma 4" xfId="21" xr:uid="{E274318F-3DB9-4C62-9BFA-3C92FC769143}"/>
    <cellStyle name="Comma 4 2" xfId="22" xr:uid="{2F330F5F-DEF0-4D5E-9491-D1918634A4C9}"/>
    <cellStyle name="Comma 4 3" xfId="23" xr:uid="{A49B5268-B71D-453E-8E27-99CECBD18061}"/>
    <cellStyle name="Comma 4 3 2" xfId="24" xr:uid="{303281FF-A11B-49EB-825E-5E6108BDBAA7}"/>
    <cellStyle name="Comma 5" xfId="25" xr:uid="{D45F35B4-1F4A-4F1C-A14B-99A782B2DA44}"/>
    <cellStyle name="Comma 6" xfId="26" xr:uid="{216C9817-D4B5-4E90-9179-E7D866D796C3}"/>
    <cellStyle name="Comma 6 2" xfId="27" xr:uid="{2C2DD5F8-37A3-4DA0-9EA5-CC3A982F3786}"/>
    <cellStyle name="Comma 7" xfId="28" xr:uid="{2C8A20A7-3676-4E17-B042-D6EBFA4EF609}"/>
    <cellStyle name="Comma 8" xfId="29" xr:uid="{0F4B1382-FD9F-4574-8C68-84FBC34EF342}"/>
    <cellStyle name="Comma 9" xfId="30" xr:uid="{23F69C6F-6C86-44AC-84F3-4438266FEE16}"/>
    <cellStyle name="Hyperlink" xfId="5" builtinId="8"/>
    <cellStyle name="Hyperlink 2" xfId="11" xr:uid="{00000000-0005-0000-0000-000002000000}"/>
    <cellStyle name="Hyperlink 2 2" xfId="31" xr:uid="{568B8F23-5ADB-48B3-AD1B-1EE3A310F24E}"/>
    <cellStyle name="Normal" xfId="0" builtinId="0" customBuiltin="1"/>
    <cellStyle name="Normal 10" xfId="13" xr:uid="{99956862-FC27-4CB4-A8B5-49752308B980}"/>
    <cellStyle name="Normal 10 2" xfId="32" xr:uid="{76596E4E-8725-40A8-AF87-64EE20AB6F35}"/>
    <cellStyle name="Normal 11" xfId="33" xr:uid="{8C53B500-E83E-4391-9D83-481D02007148}"/>
    <cellStyle name="Normal 12" xfId="34" xr:uid="{ADA375A0-6D33-4CFD-BDB6-FAC38D898DD9}"/>
    <cellStyle name="Normal 13" xfId="35" xr:uid="{239F2D2A-4FBC-42EB-B585-2902FAC2003C}"/>
    <cellStyle name="Normal 13 2" xfId="36" xr:uid="{3EAA55EF-093D-4E49-B96D-EB099BD72C40}"/>
    <cellStyle name="Normal 14" xfId="37" xr:uid="{12027367-B340-420E-B195-A539554605DA}"/>
    <cellStyle name="Normal 15" xfId="38" xr:uid="{6000EEBC-05D9-4B35-B726-B912A426370E}"/>
    <cellStyle name="Normal 16" xfId="39" xr:uid="{4CA83F0C-CFCC-47D0-9EDC-AF655E4A35D0}"/>
    <cellStyle name="Normal 17" xfId="14" xr:uid="{43E75B98-801D-47DD-81D1-56601E668915}"/>
    <cellStyle name="Normal 2" xfId="1" xr:uid="{00000000-0005-0000-0000-000004000000}"/>
    <cellStyle name="Normal 2 2" xfId="41" xr:uid="{9306B27B-4F45-4AD7-9DD3-20BFD0EE7D8F}"/>
    <cellStyle name="Normal 2 3" xfId="40" xr:uid="{321761A8-F585-4A7F-90C2-2EB489CC1B4A}"/>
    <cellStyle name="Normal 3" xfId="3" xr:uid="{00000000-0005-0000-0000-000005000000}"/>
    <cellStyle name="Normal 3 2" xfId="42" xr:uid="{22732AAF-D21C-45D3-969F-0E068B4FB528}"/>
    <cellStyle name="Normal 4" xfId="4" xr:uid="{00000000-0005-0000-0000-000006000000}"/>
    <cellStyle name="Normal 4 2" xfId="43" xr:uid="{9438A870-D37D-48BC-919A-15A9F0E2FD67}"/>
    <cellStyle name="Normal 5" xfId="6" xr:uid="{00000000-0005-0000-0000-000007000000}"/>
    <cellStyle name="Normal 5 2" xfId="45" xr:uid="{4F183C00-4026-4874-B46F-F7B082FB5204}"/>
    <cellStyle name="Normal 5 3" xfId="46" xr:uid="{15CD36C3-B4CB-4CF0-B759-7BE8201C722A}"/>
    <cellStyle name="Normal 5 3 2" xfId="47" xr:uid="{81B1F7B3-0503-45F1-90DA-8933B992F52E}"/>
    <cellStyle name="Normal 5 4" xfId="44" xr:uid="{2BED0E99-3B45-4EAE-83D2-EAAF036021AD}"/>
    <cellStyle name="Normal 6" xfId="7" xr:uid="{00000000-0005-0000-0000-000008000000}"/>
    <cellStyle name="Normal 6 2" xfId="48" xr:uid="{97FBB225-1CBC-4E8E-B782-06E90381AA78}"/>
    <cellStyle name="Normal 7" xfId="8" xr:uid="{00000000-0005-0000-0000-000009000000}"/>
    <cellStyle name="Normal 7 2" xfId="49" xr:uid="{EBC33DF7-112B-4A44-BF2F-8C37ABD003EF}"/>
    <cellStyle name="Normal 8" xfId="10" xr:uid="{00000000-0005-0000-0000-00000A000000}"/>
    <cellStyle name="Normal 8 2" xfId="51" xr:uid="{D300021A-732E-4F0C-BA36-C568F331A2F7}"/>
    <cellStyle name="Normal 8 3" xfId="50" xr:uid="{2BE2C35E-72FC-413B-BF26-446E2E80B19F}"/>
    <cellStyle name="Normal 9" xfId="12" xr:uid="{00000000-0005-0000-0000-00000B000000}"/>
    <cellStyle name="Normal 9 2" xfId="53" xr:uid="{C6A31C52-15BD-434B-9610-6C52C2671DD5}"/>
    <cellStyle name="Normal 9 3" xfId="52" xr:uid="{D0552189-26AA-4DBC-A728-BF3450D8E108}"/>
    <cellStyle name="Normal_Job Ads" xfId="2" xr:uid="{00000000-0005-0000-0000-00000C000000}"/>
    <cellStyle name="Percent 2" xfId="54" xr:uid="{E66302AF-0FFF-4A63-B534-0261C2A5D8D2}"/>
    <cellStyle name="Percent 2 2" xfId="55" xr:uid="{8465A404-3107-4F53-B7C7-7CC9A4DEBE42}"/>
    <cellStyle name="Percent 3" xfId="56" xr:uid="{70806387-368B-41E2-827E-12BD7F2998C5}"/>
    <cellStyle name="Percent 4" xfId="57" xr:uid="{2D6D7852-AF6D-4385-9268-5B4F91737CDE}"/>
    <cellStyle name="Percent 5" xfId="58" xr:uid="{399FD7B2-F3FA-4E98-BECC-1E93803DAADE}"/>
    <cellStyle name="Percent 6" xfId="59" xr:uid="{A6B8C108-394F-4438-9CFE-4F5C59643107}"/>
    <cellStyle name="Percent 6 2" xfId="60" xr:uid="{ECE9A98B-E830-42BC-8233-BF1DC34CBB82}"/>
    <cellStyle name="Percent 7" xfId="61" xr:uid="{4CBC9A8E-2C2B-45D8-A24D-35949894552B}"/>
    <cellStyle name="Percent 8" xfId="62" xr:uid="{1FF6C05B-8E44-4B45-A10E-0AA457143361}"/>
  </cellStyles>
  <dxfs count="0"/>
  <tableStyles count="0" defaultTableStyle="TableStyleMedium9" defaultPivotStyle="PivotStyleLight16"/>
  <colors>
    <mruColors>
      <color rgb="FFF99E3C"/>
      <color rgb="FFDD982A"/>
      <color rgb="FF398BCA"/>
      <color rgb="FFDCE6EE"/>
      <color rgb="FF033C59"/>
      <color rgb="FF13B5EA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/>
            </a:pPr>
            <a:r>
              <a:rPr lang="en-AU" sz="1080" b="0" baseline="0"/>
              <a:t>Number</a:t>
            </a:r>
            <a:endParaRPr lang="en-AU" sz="1080" b="0"/>
          </a:p>
        </c:rich>
      </c:tx>
      <c:layout>
        <c:manualLayout>
          <c:xMode val="edge"/>
          <c:yMode val="edge"/>
          <c:x val="4.8980742303285996E-3"/>
          <c:y val="2.13182321855621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347344531189E-2"/>
          <c:y val="0.12134337277722494"/>
          <c:w val="0.88017388451443568"/>
          <c:h val="0.75443507171288882"/>
        </c:manualLayout>
      </c:layout>
      <c:lineChart>
        <c:grouping val="standard"/>
        <c:varyColors val="0"/>
        <c:ser>
          <c:idx val="0"/>
          <c:order val="0"/>
          <c:tx>
            <c:strRef>
              <c:f>'1.7 Data'!$H$5</c:f>
              <c:strCache>
                <c:ptCount val="1"/>
                <c:pt idx="0">
                  <c:v>ANZ total job ads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'1.7 Data'!$A$6:$A$296</c:f>
              <c:numCache>
                <c:formatCode>mmm\-yy</c:formatCode>
                <c:ptCount val="291"/>
                <c:pt idx="0">
                  <c:v>36342</c:v>
                </c:pt>
                <c:pt idx="1">
                  <c:v>36373</c:v>
                </c:pt>
                <c:pt idx="2">
                  <c:v>36404</c:v>
                </c:pt>
                <c:pt idx="3">
                  <c:v>36434</c:v>
                </c:pt>
                <c:pt idx="4">
                  <c:v>36465</c:v>
                </c:pt>
                <c:pt idx="5">
                  <c:v>36495</c:v>
                </c:pt>
                <c:pt idx="6">
                  <c:v>36526</c:v>
                </c:pt>
                <c:pt idx="7">
                  <c:v>36557</c:v>
                </c:pt>
                <c:pt idx="8">
                  <c:v>36586</c:v>
                </c:pt>
                <c:pt idx="9">
                  <c:v>36617</c:v>
                </c:pt>
                <c:pt idx="10">
                  <c:v>36647</c:v>
                </c:pt>
                <c:pt idx="11">
                  <c:v>36678</c:v>
                </c:pt>
                <c:pt idx="12">
                  <c:v>36708</c:v>
                </c:pt>
                <c:pt idx="13">
                  <c:v>36739</c:v>
                </c:pt>
                <c:pt idx="14">
                  <c:v>36770</c:v>
                </c:pt>
                <c:pt idx="15">
                  <c:v>36800</c:v>
                </c:pt>
                <c:pt idx="16">
                  <c:v>36831</c:v>
                </c:pt>
                <c:pt idx="17">
                  <c:v>36861</c:v>
                </c:pt>
                <c:pt idx="18">
                  <c:v>36892</c:v>
                </c:pt>
                <c:pt idx="19">
                  <c:v>36923</c:v>
                </c:pt>
                <c:pt idx="20">
                  <c:v>36951</c:v>
                </c:pt>
                <c:pt idx="21">
                  <c:v>36982</c:v>
                </c:pt>
                <c:pt idx="22">
                  <c:v>37012</c:v>
                </c:pt>
                <c:pt idx="23">
                  <c:v>37043</c:v>
                </c:pt>
                <c:pt idx="24">
                  <c:v>37073</c:v>
                </c:pt>
                <c:pt idx="25">
                  <c:v>37104</c:v>
                </c:pt>
                <c:pt idx="26">
                  <c:v>37135</c:v>
                </c:pt>
                <c:pt idx="27">
                  <c:v>37165</c:v>
                </c:pt>
                <c:pt idx="28">
                  <c:v>37196</c:v>
                </c:pt>
                <c:pt idx="29">
                  <c:v>37226</c:v>
                </c:pt>
                <c:pt idx="30">
                  <c:v>37257</c:v>
                </c:pt>
                <c:pt idx="31">
                  <c:v>37288</c:v>
                </c:pt>
                <c:pt idx="32">
                  <c:v>37316</c:v>
                </c:pt>
                <c:pt idx="33">
                  <c:v>37347</c:v>
                </c:pt>
                <c:pt idx="34">
                  <c:v>37377</c:v>
                </c:pt>
                <c:pt idx="35">
                  <c:v>37408</c:v>
                </c:pt>
                <c:pt idx="36">
                  <c:v>37438</c:v>
                </c:pt>
                <c:pt idx="37">
                  <c:v>37469</c:v>
                </c:pt>
                <c:pt idx="38">
                  <c:v>37500</c:v>
                </c:pt>
                <c:pt idx="39">
                  <c:v>37530</c:v>
                </c:pt>
                <c:pt idx="40">
                  <c:v>37561</c:v>
                </c:pt>
                <c:pt idx="41">
                  <c:v>37591</c:v>
                </c:pt>
                <c:pt idx="42">
                  <c:v>37622</c:v>
                </c:pt>
                <c:pt idx="43">
                  <c:v>37653</c:v>
                </c:pt>
                <c:pt idx="44">
                  <c:v>37681</c:v>
                </c:pt>
                <c:pt idx="45">
                  <c:v>37712</c:v>
                </c:pt>
                <c:pt idx="46">
                  <c:v>37742</c:v>
                </c:pt>
                <c:pt idx="47">
                  <c:v>37773</c:v>
                </c:pt>
                <c:pt idx="48">
                  <c:v>37803</c:v>
                </c:pt>
                <c:pt idx="49">
                  <c:v>37834</c:v>
                </c:pt>
                <c:pt idx="50">
                  <c:v>37865</c:v>
                </c:pt>
                <c:pt idx="51">
                  <c:v>37895</c:v>
                </c:pt>
                <c:pt idx="52">
                  <c:v>37926</c:v>
                </c:pt>
                <c:pt idx="53">
                  <c:v>37956</c:v>
                </c:pt>
                <c:pt idx="54">
                  <c:v>37987</c:v>
                </c:pt>
                <c:pt idx="55">
                  <c:v>38018</c:v>
                </c:pt>
                <c:pt idx="56">
                  <c:v>38047</c:v>
                </c:pt>
                <c:pt idx="57">
                  <c:v>38078</c:v>
                </c:pt>
                <c:pt idx="58">
                  <c:v>38108</c:v>
                </c:pt>
                <c:pt idx="59">
                  <c:v>38139</c:v>
                </c:pt>
                <c:pt idx="60">
                  <c:v>38169</c:v>
                </c:pt>
                <c:pt idx="61">
                  <c:v>38200</c:v>
                </c:pt>
                <c:pt idx="62">
                  <c:v>38231</c:v>
                </c:pt>
                <c:pt idx="63">
                  <c:v>38261</c:v>
                </c:pt>
                <c:pt idx="64">
                  <c:v>38292</c:v>
                </c:pt>
                <c:pt idx="65">
                  <c:v>38322</c:v>
                </c:pt>
                <c:pt idx="66">
                  <c:v>38353</c:v>
                </c:pt>
                <c:pt idx="67">
                  <c:v>38384</c:v>
                </c:pt>
                <c:pt idx="68">
                  <c:v>38412</c:v>
                </c:pt>
                <c:pt idx="69">
                  <c:v>38443</c:v>
                </c:pt>
                <c:pt idx="70">
                  <c:v>38473</c:v>
                </c:pt>
                <c:pt idx="71">
                  <c:v>38504</c:v>
                </c:pt>
                <c:pt idx="72">
                  <c:v>38534</c:v>
                </c:pt>
                <c:pt idx="73">
                  <c:v>38565</c:v>
                </c:pt>
                <c:pt idx="74">
                  <c:v>38596</c:v>
                </c:pt>
                <c:pt idx="75">
                  <c:v>38626</c:v>
                </c:pt>
                <c:pt idx="76">
                  <c:v>38657</c:v>
                </c:pt>
                <c:pt idx="77">
                  <c:v>38687</c:v>
                </c:pt>
                <c:pt idx="78">
                  <c:v>38718</c:v>
                </c:pt>
                <c:pt idx="79">
                  <c:v>38749</c:v>
                </c:pt>
                <c:pt idx="80">
                  <c:v>38777</c:v>
                </c:pt>
                <c:pt idx="81">
                  <c:v>38808</c:v>
                </c:pt>
                <c:pt idx="82">
                  <c:v>38838</c:v>
                </c:pt>
                <c:pt idx="83">
                  <c:v>38869</c:v>
                </c:pt>
                <c:pt idx="84">
                  <c:v>38899</c:v>
                </c:pt>
                <c:pt idx="85">
                  <c:v>38930</c:v>
                </c:pt>
                <c:pt idx="86">
                  <c:v>38961</c:v>
                </c:pt>
                <c:pt idx="87">
                  <c:v>38991</c:v>
                </c:pt>
                <c:pt idx="88">
                  <c:v>39022</c:v>
                </c:pt>
                <c:pt idx="89">
                  <c:v>39052</c:v>
                </c:pt>
                <c:pt idx="90">
                  <c:v>39083</c:v>
                </c:pt>
                <c:pt idx="91">
                  <c:v>39114</c:v>
                </c:pt>
                <c:pt idx="92">
                  <c:v>39142</c:v>
                </c:pt>
                <c:pt idx="93">
                  <c:v>39173</c:v>
                </c:pt>
                <c:pt idx="94">
                  <c:v>39203</c:v>
                </c:pt>
                <c:pt idx="95">
                  <c:v>39234</c:v>
                </c:pt>
                <c:pt idx="96">
                  <c:v>39264</c:v>
                </c:pt>
                <c:pt idx="97">
                  <c:v>39295</c:v>
                </c:pt>
                <c:pt idx="98">
                  <c:v>39326</c:v>
                </c:pt>
                <c:pt idx="99">
                  <c:v>39356</c:v>
                </c:pt>
                <c:pt idx="100">
                  <c:v>39387</c:v>
                </c:pt>
                <c:pt idx="101">
                  <c:v>39417</c:v>
                </c:pt>
                <c:pt idx="102">
                  <c:v>39448</c:v>
                </c:pt>
                <c:pt idx="103">
                  <c:v>39479</c:v>
                </c:pt>
                <c:pt idx="104">
                  <c:v>39508</c:v>
                </c:pt>
                <c:pt idx="105">
                  <c:v>39539</c:v>
                </c:pt>
                <c:pt idx="106">
                  <c:v>39569</c:v>
                </c:pt>
                <c:pt idx="107">
                  <c:v>39600</c:v>
                </c:pt>
                <c:pt idx="108">
                  <c:v>39630</c:v>
                </c:pt>
                <c:pt idx="109">
                  <c:v>39661</c:v>
                </c:pt>
                <c:pt idx="110">
                  <c:v>39692</c:v>
                </c:pt>
                <c:pt idx="111">
                  <c:v>39722</c:v>
                </c:pt>
                <c:pt idx="112">
                  <c:v>39753</c:v>
                </c:pt>
                <c:pt idx="113">
                  <c:v>39783</c:v>
                </c:pt>
                <c:pt idx="114">
                  <c:v>39814</c:v>
                </c:pt>
                <c:pt idx="115">
                  <c:v>39845</c:v>
                </c:pt>
                <c:pt idx="116">
                  <c:v>39873</c:v>
                </c:pt>
                <c:pt idx="117">
                  <c:v>39904</c:v>
                </c:pt>
                <c:pt idx="118">
                  <c:v>39934</c:v>
                </c:pt>
                <c:pt idx="119">
                  <c:v>39965</c:v>
                </c:pt>
                <c:pt idx="120">
                  <c:v>39995</c:v>
                </c:pt>
                <c:pt idx="121">
                  <c:v>40026</c:v>
                </c:pt>
                <c:pt idx="122">
                  <c:v>40057</c:v>
                </c:pt>
                <c:pt idx="123">
                  <c:v>40087</c:v>
                </c:pt>
                <c:pt idx="124">
                  <c:v>40118</c:v>
                </c:pt>
                <c:pt idx="125">
                  <c:v>40148</c:v>
                </c:pt>
                <c:pt idx="126">
                  <c:v>40179</c:v>
                </c:pt>
                <c:pt idx="127">
                  <c:v>40210</c:v>
                </c:pt>
                <c:pt idx="128">
                  <c:v>40238</c:v>
                </c:pt>
                <c:pt idx="129">
                  <c:v>40269</c:v>
                </c:pt>
                <c:pt idx="130">
                  <c:v>40299</c:v>
                </c:pt>
                <c:pt idx="131">
                  <c:v>40330</c:v>
                </c:pt>
                <c:pt idx="132">
                  <c:v>40360</c:v>
                </c:pt>
                <c:pt idx="133">
                  <c:v>40391</c:v>
                </c:pt>
                <c:pt idx="134">
                  <c:v>40422</c:v>
                </c:pt>
                <c:pt idx="135">
                  <c:v>40452</c:v>
                </c:pt>
                <c:pt idx="136">
                  <c:v>40483</c:v>
                </c:pt>
                <c:pt idx="137">
                  <c:v>40513</c:v>
                </c:pt>
                <c:pt idx="138">
                  <c:v>40544</c:v>
                </c:pt>
                <c:pt idx="139">
                  <c:v>40575</c:v>
                </c:pt>
                <c:pt idx="140">
                  <c:v>40603</c:v>
                </c:pt>
                <c:pt idx="141">
                  <c:v>40634</c:v>
                </c:pt>
                <c:pt idx="142">
                  <c:v>40664</c:v>
                </c:pt>
                <c:pt idx="143">
                  <c:v>40695</c:v>
                </c:pt>
                <c:pt idx="144">
                  <c:v>40725</c:v>
                </c:pt>
                <c:pt idx="145">
                  <c:v>40756</c:v>
                </c:pt>
                <c:pt idx="146">
                  <c:v>40787</c:v>
                </c:pt>
                <c:pt idx="147">
                  <c:v>40817</c:v>
                </c:pt>
                <c:pt idx="148">
                  <c:v>40848</c:v>
                </c:pt>
                <c:pt idx="149">
                  <c:v>40878</c:v>
                </c:pt>
                <c:pt idx="150">
                  <c:v>40909</c:v>
                </c:pt>
                <c:pt idx="151">
                  <c:v>40940</c:v>
                </c:pt>
                <c:pt idx="152">
                  <c:v>40969</c:v>
                </c:pt>
                <c:pt idx="153">
                  <c:v>41000</c:v>
                </c:pt>
                <c:pt idx="154">
                  <c:v>41030</c:v>
                </c:pt>
                <c:pt idx="155">
                  <c:v>41061</c:v>
                </c:pt>
                <c:pt idx="156">
                  <c:v>41091</c:v>
                </c:pt>
                <c:pt idx="157">
                  <c:v>41122</c:v>
                </c:pt>
                <c:pt idx="158">
                  <c:v>41153</c:v>
                </c:pt>
                <c:pt idx="159">
                  <c:v>41183</c:v>
                </c:pt>
                <c:pt idx="160">
                  <c:v>41214</c:v>
                </c:pt>
                <c:pt idx="161">
                  <c:v>41244</c:v>
                </c:pt>
                <c:pt idx="162">
                  <c:v>41275</c:v>
                </c:pt>
                <c:pt idx="163">
                  <c:v>41306</c:v>
                </c:pt>
                <c:pt idx="164">
                  <c:v>41334</c:v>
                </c:pt>
                <c:pt idx="165">
                  <c:v>41365</c:v>
                </c:pt>
                <c:pt idx="166">
                  <c:v>41395</c:v>
                </c:pt>
                <c:pt idx="167">
                  <c:v>41426</c:v>
                </c:pt>
                <c:pt idx="168">
                  <c:v>41456</c:v>
                </c:pt>
                <c:pt idx="169">
                  <c:v>41487</c:v>
                </c:pt>
                <c:pt idx="170">
                  <c:v>41518</c:v>
                </c:pt>
                <c:pt idx="171">
                  <c:v>41548</c:v>
                </c:pt>
                <c:pt idx="172">
                  <c:v>41579</c:v>
                </c:pt>
                <c:pt idx="173">
                  <c:v>41609</c:v>
                </c:pt>
                <c:pt idx="174">
                  <c:v>41640</c:v>
                </c:pt>
                <c:pt idx="175">
                  <c:v>41671</c:v>
                </c:pt>
                <c:pt idx="176">
                  <c:v>41699</c:v>
                </c:pt>
                <c:pt idx="177">
                  <c:v>41730</c:v>
                </c:pt>
                <c:pt idx="178">
                  <c:v>41760</c:v>
                </c:pt>
                <c:pt idx="179">
                  <c:v>41791</c:v>
                </c:pt>
                <c:pt idx="180">
                  <c:v>41821</c:v>
                </c:pt>
                <c:pt idx="181">
                  <c:v>41852</c:v>
                </c:pt>
                <c:pt idx="182">
                  <c:v>41883</c:v>
                </c:pt>
                <c:pt idx="183">
                  <c:v>41913</c:v>
                </c:pt>
                <c:pt idx="184">
                  <c:v>41944</c:v>
                </c:pt>
                <c:pt idx="185">
                  <c:v>41974</c:v>
                </c:pt>
                <c:pt idx="186">
                  <c:v>42005</c:v>
                </c:pt>
                <c:pt idx="187">
                  <c:v>42036</c:v>
                </c:pt>
                <c:pt idx="188">
                  <c:v>42064</c:v>
                </c:pt>
                <c:pt idx="189">
                  <c:v>42095</c:v>
                </c:pt>
                <c:pt idx="190">
                  <c:v>42125</c:v>
                </c:pt>
                <c:pt idx="191">
                  <c:v>42156</c:v>
                </c:pt>
                <c:pt idx="192">
                  <c:v>42186</c:v>
                </c:pt>
                <c:pt idx="193">
                  <c:v>42217</c:v>
                </c:pt>
                <c:pt idx="194">
                  <c:v>42248</c:v>
                </c:pt>
                <c:pt idx="195">
                  <c:v>42278</c:v>
                </c:pt>
                <c:pt idx="196">
                  <c:v>42309</c:v>
                </c:pt>
                <c:pt idx="197">
                  <c:v>42339</c:v>
                </c:pt>
                <c:pt idx="198">
                  <c:v>42370</c:v>
                </c:pt>
                <c:pt idx="199">
                  <c:v>42401</c:v>
                </c:pt>
                <c:pt idx="200">
                  <c:v>42430</c:v>
                </c:pt>
                <c:pt idx="201">
                  <c:v>42461</c:v>
                </c:pt>
                <c:pt idx="202">
                  <c:v>42491</c:v>
                </c:pt>
                <c:pt idx="203">
                  <c:v>42522</c:v>
                </c:pt>
                <c:pt idx="204">
                  <c:v>42552</c:v>
                </c:pt>
                <c:pt idx="205">
                  <c:v>42583</c:v>
                </c:pt>
                <c:pt idx="206">
                  <c:v>42614</c:v>
                </c:pt>
                <c:pt idx="207">
                  <c:v>42644</c:v>
                </c:pt>
                <c:pt idx="208">
                  <c:v>42675</c:v>
                </c:pt>
                <c:pt idx="209">
                  <c:v>42705</c:v>
                </c:pt>
                <c:pt idx="210">
                  <c:v>42736</c:v>
                </c:pt>
                <c:pt idx="211">
                  <c:v>42767</c:v>
                </c:pt>
                <c:pt idx="212">
                  <c:v>42795</c:v>
                </c:pt>
                <c:pt idx="213">
                  <c:v>42826</c:v>
                </c:pt>
                <c:pt idx="214">
                  <c:v>42856</c:v>
                </c:pt>
                <c:pt idx="215">
                  <c:v>42887</c:v>
                </c:pt>
                <c:pt idx="216">
                  <c:v>42917</c:v>
                </c:pt>
                <c:pt idx="217">
                  <c:v>42948</c:v>
                </c:pt>
                <c:pt idx="218">
                  <c:v>42979</c:v>
                </c:pt>
                <c:pt idx="219">
                  <c:v>43009</c:v>
                </c:pt>
                <c:pt idx="220">
                  <c:v>43040</c:v>
                </c:pt>
                <c:pt idx="221">
                  <c:v>43070</c:v>
                </c:pt>
                <c:pt idx="222">
                  <c:v>43101</c:v>
                </c:pt>
                <c:pt idx="223">
                  <c:v>43132</c:v>
                </c:pt>
                <c:pt idx="224">
                  <c:v>43160</c:v>
                </c:pt>
                <c:pt idx="225">
                  <c:v>43191</c:v>
                </c:pt>
                <c:pt idx="226">
                  <c:v>43221</c:v>
                </c:pt>
                <c:pt idx="227">
                  <c:v>43252</c:v>
                </c:pt>
                <c:pt idx="228">
                  <c:v>43282</c:v>
                </c:pt>
                <c:pt idx="229">
                  <c:v>43313</c:v>
                </c:pt>
                <c:pt idx="230">
                  <c:v>43344</c:v>
                </c:pt>
                <c:pt idx="231">
                  <c:v>43374</c:v>
                </c:pt>
                <c:pt idx="232">
                  <c:v>43405</c:v>
                </c:pt>
                <c:pt idx="233">
                  <c:v>43435</c:v>
                </c:pt>
                <c:pt idx="234">
                  <c:v>43466</c:v>
                </c:pt>
                <c:pt idx="235">
                  <c:v>43497</c:v>
                </c:pt>
                <c:pt idx="236">
                  <c:v>43525</c:v>
                </c:pt>
                <c:pt idx="237">
                  <c:v>43556</c:v>
                </c:pt>
                <c:pt idx="238">
                  <c:v>43586</c:v>
                </c:pt>
                <c:pt idx="239">
                  <c:v>43617</c:v>
                </c:pt>
                <c:pt idx="240">
                  <c:v>43647</c:v>
                </c:pt>
                <c:pt idx="241">
                  <c:v>43678</c:v>
                </c:pt>
                <c:pt idx="242">
                  <c:v>43709</c:v>
                </c:pt>
                <c:pt idx="243">
                  <c:v>43739</c:v>
                </c:pt>
                <c:pt idx="244">
                  <c:v>43770</c:v>
                </c:pt>
                <c:pt idx="245">
                  <c:v>43800</c:v>
                </c:pt>
                <c:pt idx="246">
                  <c:v>43831</c:v>
                </c:pt>
                <c:pt idx="247">
                  <c:v>43862</c:v>
                </c:pt>
                <c:pt idx="248">
                  <c:v>43891</c:v>
                </c:pt>
                <c:pt idx="249">
                  <c:v>43922</c:v>
                </c:pt>
                <c:pt idx="250">
                  <c:v>43952</c:v>
                </c:pt>
                <c:pt idx="251">
                  <c:v>43983</c:v>
                </c:pt>
                <c:pt idx="252">
                  <c:v>44013</c:v>
                </c:pt>
                <c:pt idx="253">
                  <c:v>44044</c:v>
                </c:pt>
                <c:pt idx="254">
                  <c:v>44075</c:v>
                </c:pt>
                <c:pt idx="255">
                  <c:v>44105</c:v>
                </c:pt>
                <c:pt idx="256">
                  <c:v>44136</c:v>
                </c:pt>
                <c:pt idx="257">
                  <c:v>44166</c:v>
                </c:pt>
                <c:pt idx="258">
                  <c:v>44197</c:v>
                </c:pt>
                <c:pt idx="259">
                  <c:v>44228</c:v>
                </c:pt>
                <c:pt idx="260">
                  <c:v>44256</c:v>
                </c:pt>
                <c:pt idx="261">
                  <c:v>44287</c:v>
                </c:pt>
                <c:pt idx="262">
                  <c:v>44317</c:v>
                </c:pt>
                <c:pt idx="263">
                  <c:v>44348</c:v>
                </c:pt>
                <c:pt idx="264">
                  <c:v>44378</c:v>
                </c:pt>
                <c:pt idx="265">
                  <c:v>44409</c:v>
                </c:pt>
                <c:pt idx="266">
                  <c:v>44440</c:v>
                </c:pt>
                <c:pt idx="267">
                  <c:v>44470</c:v>
                </c:pt>
                <c:pt idx="268">
                  <c:v>44501</c:v>
                </c:pt>
                <c:pt idx="269">
                  <c:v>44531</c:v>
                </c:pt>
                <c:pt idx="270">
                  <c:v>44562</c:v>
                </c:pt>
                <c:pt idx="271">
                  <c:v>44593</c:v>
                </c:pt>
                <c:pt idx="272">
                  <c:v>44621</c:v>
                </c:pt>
                <c:pt idx="273">
                  <c:v>44652</c:v>
                </c:pt>
                <c:pt idx="274">
                  <c:v>44682</c:v>
                </c:pt>
                <c:pt idx="275">
                  <c:v>44713</c:v>
                </c:pt>
                <c:pt idx="276">
                  <c:v>44743</c:v>
                </c:pt>
                <c:pt idx="277">
                  <c:v>44774</c:v>
                </c:pt>
                <c:pt idx="278">
                  <c:v>44805</c:v>
                </c:pt>
                <c:pt idx="279">
                  <c:v>44835</c:v>
                </c:pt>
                <c:pt idx="280">
                  <c:v>44866</c:v>
                </c:pt>
                <c:pt idx="281">
                  <c:v>44896</c:v>
                </c:pt>
              </c:numCache>
            </c:numRef>
          </c:cat>
          <c:val>
            <c:numRef>
              <c:f>'1.7 Data'!$H$6:$H$296</c:f>
              <c:numCache>
                <c:formatCode>_-* #,##0_-;\-* #,##0_-;_-* "-"??_-;_-@_-</c:formatCode>
                <c:ptCount val="291"/>
                <c:pt idx="0">
                  <c:v>68163.556934334207</c:v>
                </c:pt>
                <c:pt idx="1">
                  <c:v>72204.258010138394</c:v>
                </c:pt>
                <c:pt idx="2">
                  <c:v>76532.063874347106</c:v>
                </c:pt>
                <c:pt idx="3">
                  <c:v>82273.1578544363</c:v>
                </c:pt>
                <c:pt idx="4">
                  <c:v>82751.622991736804</c:v>
                </c:pt>
                <c:pt idx="5">
                  <c:v>82357.643615623398</c:v>
                </c:pt>
                <c:pt idx="6">
                  <c:v>84089.709165350505</c:v>
                </c:pt>
                <c:pt idx="7">
                  <c:v>81413.406823105295</c:v>
                </c:pt>
                <c:pt idx="8">
                  <c:v>83606.205434771997</c:v>
                </c:pt>
                <c:pt idx="9">
                  <c:v>86557.615326038795</c:v>
                </c:pt>
                <c:pt idx="10">
                  <c:v>91892.388881326304</c:v>
                </c:pt>
                <c:pt idx="11">
                  <c:v>92877.211524698898</c:v>
                </c:pt>
                <c:pt idx="12">
                  <c:v>94161.606421210003</c:v>
                </c:pt>
                <c:pt idx="13">
                  <c:v>95423.305942027393</c:v>
                </c:pt>
                <c:pt idx="14">
                  <c:v>88132.163547158707</c:v>
                </c:pt>
                <c:pt idx="15">
                  <c:v>90427.766999624306</c:v>
                </c:pt>
                <c:pt idx="16">
                  <c:v>91789.153070531305</c:v>
                </c:pt>
                <c:pt idx="17">
                  <c:v>94298.509094915004</c:v>
                </c:pt>
                <c:pt idx="18">
                  <c:v>95385.033788774497</c:v>
                </c:pt>
                <c:pt idx="19">
                  <c:v>89645.554467121401</c:v>
                </c:pt>
                <c:pt idx="20">
                  <c:v>88069.753902422293</c:v>
                </c:pt>
                <c:pt idx="21">
                  <c:v>85869.942704379704</c:v>
                </c:pt>
                <c:pt idx="22">
                  <c:v>82750.631018395303</c:v>
                </c:pt>
                <c:pt idx="23">
                  <c:v>81483.758361443004</c:v>
                </c:pt>
                <c:pt idx="24">
                  <c:v>80501.362019419306</c:v>
                </c:pt>
                <c:pt idx="25">
                  <c:v>78310.597468833905</c:v>
                </c:pt>
                <c:pt idx="26">
                  <c:v>77958.414527450703</c:v>
                </c:pt>
                <c:pt idx="27">
                  <c:v>74664.434937198006</c:v>
                </c:pt>
                <c:pt idx="28">
                  <c:v>74104.036758894494</c:v>
                </c:pt>
                <c:pt idx="29">
                  <c:v>76214.454306775195</c:v>
                </c:pt>
                <c:pt idx="30">
                  <c:v>81659.2838086173</c:v>
                </c:pt>
                <c:pt idx="31">
                  <c:v>80458.412340342795</c:v>
                </c:pt>
                <c:pt idx="32">
                  <c:v>79030.2222325396</c:v>
                </c:pt>
                <c:pt idx="33">
                  <c:v>83840.216345672001</c:v>
                </c:pt>
                <c:pt idx="34">
                  <c:v>81759.460082749094</c:v>
                </c:pt>
                <c:pt idx="35">
                  <c:v>82459.775324660295</c:v>
                </c:pt>
                <c:pt idx="36">
                  <c:v>81475.770519466299</c:v>
                </c:pt>
                <c:pt idx="37">
                  <c:v>81860.245474880401</c:v>
                </c:pt>
                <c:pt idx="38">
                  <c:v>83285.497408251395</c:v>
                </c:pt>
                <c:pt idx="39">
                  <c:v>84961.950026284205</c:v>
                </c:pt>
                <c:pt idx="40">
                  <c:v>85723.537494160904</c:v>
                </c:pt>
                <c:pt idx="41">
                  <c:v>84544.044013881794</c:v>
                </c:pt>
                <c:pt idx="42">
                  <c:v>86882.343186057304</c:v>
                </c:pt>
                <c:pt idx="43">
                  <c:v>84924.440263017299</c:v>
                </c:pt>
                <c:pt idx="44">
                  <c:v>86234.862726606996</c:v>
                </c:pt>
                <c:pt idx="45">
                  <c:v>83233.048147203706</c:v>
                </c:pt>
                <c:pt idx="46">
                  <c:v>83237.993297548193</c:v>
                </c:pt>
                <c:pt idx="47">
                  <c:v>85721.339617955702</c:v>
                </c:pt>
                <c:pt idx="48">
                  <c:v>93275.865215229904</c:v>
                </c:pt>
                <c:pt idx="49">
                  <c:v>89503.413630697803</c:v>
                </c:pt>
                <c:pt idx="50">
                  <c:v>92625.066997523798</c:v>
                </c:pt>
                <c:pt idx="51">
                  <c:v>94484.296432718096</c:v>
                </c:pt>
                <c:pt idx="52">
                  <c:v>99032.930439504402</c:v>
                </c:pt>
                <c:pt idx="53">
                  <c:v>100424.53593026601</c:v>
                </c:pt>
                <c:pt idx="54">
                  <c:v>94868.817359488196</c:v>
                </c:pt>
                <c:pt idx="55">
                  <c:v>92590.451902126297</c:v>
                </c:pt>
                <c:pt idx="56">
                  <c:v>95835.770530864203</c:v>
                </c:pt>
                <c:pt idx="57">
                  <c:v>96821.471029028398</c:v>
                </c:pt>
                <c:pt idx="58">
                  <c:v>102479.82764084901</c:v>
                </c:pt>
                <c:pt idx="59">
                  <c:v>105652.20127299101</c:v>
                </c:pt>
                <c:pt idx="60">
                  <c:v>105404.29463227</c:v>
                </c:pt>
                <c:pt idx="61">
                  <c:v>109763.199925625</c:v>
                </c:pt>
                <c:pt idx="62">
                  <c:v>111174.02339124501</c:v>
                </c:pt>
                <c:pt idx="63">
                  <c:v>113571.520090563</c:v>
                </c:pt>
                <c:pt idx="64">
                  <c:v>118144.976370416</c:v>
                </c:pt>
                <c:pt idx="65">
                  <c:v>120437.071579451</c:v>
                </c:pt>
                <c:pt idx="66">
                  <c:v>122189.431027653</c:v>
                </c:pt>
                <c:pt idx="67">
                  <c:v>127712.34002406</c:v>
                </c:pt>
                <c:pt idx="68">
                  <c:v>126135.38090716601</c:v>
                </c:pt>
                <c:pt idx="69">
                  <c:v>131843.72926271899</c:v>
                </c:pt>
                <c:pt idx="70">
                  <c:v>134107.847340712</c:v>
                </c:pt>
                <c:pt idx="71">
                  <c:v>132860.680385552</c:v>
                </c:pt>
                <c:pt idx="72">
                  <c:v>135605.52445524599</c:v>
                </c:pt>
                <c:pt idx="73">
                  <c:v>138653.47251747601</c:v>
                </c:pt>
                <c:pt idx="74">
                  <c:v>139366.456211579</c:v>
                </c:pt>
                <c:pt idx="75">
                  <c:v>140683.02096056001</c:v>
                </c:pt>
                <c:pt idx="76">
                  <c:v>145589.30403875801</c:v>
                </c:pt>
                <c:pt idx="77">
                  <c:v>144782.91191642699</c:v>
                </c:pt>
                <c:pt idx="78">
                  <c:v>152765.46052245499</c:v>
                </c:pt>
                <c:pt idx="79">
                  <c:v>157814.46962433201</c:v>
                </c:pt>
                <c:pt idx="80">
                  <c:v>161511.02912452901</c:v>
                </c:pt>
                <c:pt idx="81">
                  <c:v>161686.58179152801</c:v>
                </c:pt>
                <c:pt idx="82">
                  <c:v>160939.127462862</c:v>
                </c:pt>
                <c:pt idx="83">
                  <c:v>167673.558733691</c:v>
                </c:pt>
                <c:pt idx="84">
                  <c:v>172395.36979415501</c:v>
                </c:pt>
                <c:pt idx="85">
                  <c:v>171247.86752539</c:v>
                </c:pt>
                <c:pt idx="86">
                  <c:v>173350.425218499</c:v>
                </c:pt>
                <c:pt idx="87">
                  <c:v>181269.29229055901</c:v>
                </c:pt>
                <c:pt idx="88">
                  <c:v>180385.93907062401</c:v>
                </c:pt>
                <c:pt idx="89">
                  <c:v>187178.02731473101</c:v>
                </c:pt>
                <c:pt idx="90">
                  <c:v>186237.681908228</c:v>
                </c:pt>
                <c:pt idx="91">
                  <c:v>201140.24077378999</c:v>
                </c:pt>
                <c:pt idx="92">
                  <c:v>206610.623218252</c:v>
                </c:pt>
                <c:pt idx="93">
                  <c:v>209727.62343478299</c:v>
                </c:pt>
                <c:pt idx="94">
                  <c:v>231641.59418766599</c:v>
                </c:pt>
                <c:pt idx="95">
                  <c:v>233102.296953187</c:v>
                </c:pt>
                <c:pt idx="96">
                  <c:v>233185.34891130801</c:v>
                </c:pt>
                <c:pt idx="97">
                  <c:v>235905.098097813</c:v>
                </c:pt>
                <c:pt idx="98">
                  <c:v>238680.546926865</c:v>
                </c:pt>
                <c:pt idx="99">
                  <c:v>244099.617478873</c:v>
                </c:pt>
                <c:pt idx="100">
                  <c:v>245168.36263726201</c:v>
                </c:pt>
                <c:pt idx="101">
                  <c:v>241951.051774758</c:v>
                </c:pt>
                <c:pt idx="102">
                  <c:v>237792.291819882</c:v>
                </c:pt>
                <c:pt idx="103">
                  <c:v>249386.709546981</c:v>
                </c:pt>
                <c:pt idx="104">
                  <c:v>253427.93853325801</c:v>
                </c:pt>
                <c:pt idx="105">
                  <c:v>255857.21509917299</c:v>
                </c:pt>
                <c:pt idx="106">
                  <c:v>254545.50955481199</c:v>
                </c:pt>
                <c:pt idx="107">
                  <c:v>250175.61288298899</c:v>
                </c:pt>
                <c:pt idx="108">
                  <c:v>247727.37200956701</c:v>
                </c:pt>
                <c:pt idx="109">
                  <c:v>239913.79302016401</c:v>
                </c:pt>
                <c:pt idx="110">
                  <c:v>234431.183234208</c:v>
                </c:pt>
                <c:pt idx="111">
                  <c:v>220682.379698114</c:v>
                </c:pt>
                <c:pt idx="112">
                  <c:v>202344.299162921</c:v>
                </c:pt>
                <c:pt idx="113">
                  <c:v>187877.70389253</c:v>
                </c:pt>
                <c:pt idx="114">
                  <c:v>168573.256908312</c:v>
                </c:pt>
                <c:pt idx="115">
                  <c:v>152199.27596027299</c:v>
                </c:pt>
                <c:pt idx="116">
                  <c:v>139539.84289002299</c:v>
                </c:pt>
                <c:pt idx="117">
                  <c:v>130129.02205817599</c:v>
                </c:pt>
                <c:pt idx="118">
                  <c:v>132163.823569962</c:v>
                </c:pt>
                <c:pt idx="119">
                  <c:v>121766.72964878</c:v>
                </c:pt>
                <c:pt idx="120">
                  <c:v>118246.46612399</c:v>
                </c:pt>
                <c:pt idx="121">
                  <c:v>120937.59416269801</c:v>
                </c:pt>
                <c:pt idx="122">
                  <c:v>124183.100237775</c:v>
                </c:pt>
                <c:pt idx="123">
                  <c:v>124698.74254132299</c:v>
                </c:pt>
                <c:pt idx="124">
                  <c:v>132967.145265592</c:v>
                </c:pt>
                <c:pt idx="125">
                  <c:v>140309.664174784</c:v>
                </c:pt>
                <c:pt idx="126">
                  <c:v>135797.30211391201</c:v>
                </c:pt>
                <c:pt idx="127">
                  <c:v>151267.25187036701</c:v>
                </c:pt>
                <c:pt idx="128">
                  <c:v>152424.72216763301</c:v>
                </c:pt>
                <c:pt idx="129">
                  <c:v>150690.140188939</c:v>
                </c:pt>
                <c:pt idx="130">
                  <c:v>160052.678100561</c:v>
                </c:pt>
                <c:pt idx="131">
                  <c:v>162723.374742521</c:v>
                </c:pt>
                <c:pt idx="132">
                  <c:v>164255.23667586001</c:v>
                </c:pt>
                <c:pt idx="133">
                  <c:v>168810.14502144</c:v>
                </c:pt>
                <c:pt idx="134">
                  <c:v>171511.44966567101</c:v>
                </c:pt>
                <c:pt idx="135">
                  <c:v>175412.17593619201</c:v>
                </c:pt>
                <c:pt idx="136">
                  <c:v>178307.73548155499</c:v>
                </c:pt>
                <c:pt idx="137">
                  <c:v>180162.277743696</c:v>
                </c:pt>
                <c:pt idx="138">
                  <c:v>177412.33666609999</c:v>
                </c:pt>
                <c:pt idx="139">
                  <c:v>176504.48202636401</c:v>
                </c:pt>
                <c:pt idx="140">
                  <c:v>177642.33704653601</c:v>
                </c:pt>
                <c:pt idx="141">
                  <c:v>177955.73743678501</c:v>
                </c:pt>
                <c:pt idx="142">
                  <c:v>169462.97949602301</c:v>
                </c:pt>
                <c:pt idx="143">
                  <c:v>174956.96982489401</c:v>
                </c:pt>
                <c:pt idx="144">
                  <c:v>175496.724752129</c:v>
                </c:pt>
                <c:pt idx="145">
                  <c:v>172725.64700685599</c:v>
                </c:pt>
                <c:pt idx="146">
                  <c:v>169986.403795716</c:v>
                </c:pt>
                <c:pt idx="147">
                  <c:v>170391.96673824001</c:v>
                </c:pt>
                <c:pt idx="148">
                  <c:v>169010.147849311</c:v>
                </c:pt>
                <c:pt idx="149">
                  <c:v>161363.69390466201</c:v>
                </c:pt>
                <c:pt idx="150">
                  <c:v>165503.56858768899</c:v>
                </c:pt>
                <c:pt idx="151">
                  <c:v>166083.4595888</c:v>
                </c:pt>
                <c:pt idx="152">
                  <c:v>165451.63461010499</c:v>
                </c:pt>
                <c:pt idx="153">
                  <c:v>162255.18099741201</c:v>
                </c:pt>
                <c:pt idx="154">
                  <c:v>161210.79997845701</c:v>
                </c:pt>
                <c:pt idx="155">
                  <c:v>159497.76273282999</c:v>
                </c:pt>
                <c:pt idx="156">
                  <c:v>158556.232360603</c:v>
                </c:pt>
                <c:pt idx="157">
                  <c:v>154827.47358458201</c:v>
                </c:pt>
                <c:pt idx="158">
                  <c:v>150612.01981125801</c:v>
                </c:pt>
                <c:pt idx="159">
                  <c:v>143996.77257242001</c:v>
                </c:pt>
                <c:pt idx="160">
                  <c:v>140203.731272776</c:v>
                </c:pt>
                <c:pt idx="161">
                  <c:v>138997.345750762</c:v>
                </c:pt>
                <c:pt idx="162">
                  <c:v>138931.04323707201</c:v>
                </c:pt>
                <c:pt idx="163">
                  <c:v>136507.71891230001</c:v>
                </c:pt>
                <c:pt idx="164">
                  <c:v>135756.41155534299</c:v>
                </c:pt>
                <c:pt idx="165">
                  <c:v>132948.49756433</c:v>
                </c:pt>
                <c:pt idx="166">
                  <c:v>130410.592047599</c:v>
                </c:pt>
                <c:pt idx="167">
                  <c:v>130032.63442210401</c:v>
                </c:pt>
                <c:pt idx="168">
                  <c:v>128825.920613817</c:v>
                </c:pt>
                <c:pt idx="169">
                  <c:v>125787.150849276</c:v>
                </c:pt>
                <c:pt idx="170">
                  <c:v>126014.183180957</c:v>
                </c:pt>
                <c:pt idx="171">
                  <c:v>126649.73599330201</c:v>
                </c:pt>
                <c:pt idx="172">
                  <c:v>126493.368290349</c:v>
                </c:pt>
                <c:pt idx="173">
                  <c:v>127791.408305384</c:v>
                </c:pt>
                <c:pt idx="174">
                  <c:v>127569.48723481801</c:v>
                </c:pt>
                <c:pt idx="175">
                  <c:v>129073.38434758301</c:v>
                </c:pt>
                <c:pt idx="176">
                  <c:v>131772.089051221</c:v>
                </c:pt>
                <c:pt idx="177">
                  <c:v>134390.077894188</c:v>
                </c:pt>
                <c:pt idx="178">
                  <c:v>127473.31301655</c:v>
                </c:pt>
                <c:pt idx="179">
                  <c:v>124702.22285739001</c:v>
                </c:pt>
                <c:pt idx="180">
                  <c:v>125472.79233393801</c:v>
                </c:pt>
                <c:pt idx="181">
                  <c:v>127141.686240767</c:v>
                </c:pt>
                <c:pt idx="182">
                  <c:v>127215.839987988</c:v>
                </c:pt>
                <c:pt idx="183">
                  <c:v>127006.478769822</c:v>
                </c:pt>
                <c:pt idx="184">
                  <c:v>129007.271305214</c:v>
                </c:pt>
                <c:pt idx="185">
                  <c:v>132658.872955233</c:v>
                </c:pt>
                <c:pt idx="186">
                  <c:v>134260.40576946599</c:v>
                </c:pt>
                <c:pt idx="187">
                  <c:v>132641.31273172199</c:v>
                </c:pt>
                <c:pt idx="188">
                  <c:v>131764.334008315</c:v>
                </c:pt>
                <c:pt idx="189">
                  <c:v>133005.49638524401</c:v>
                </c:pt>
                <c:pt idx="190">
                  <c:v>136055.07563681199</c:v>
                </c:pt>
                <c:pt idx="191">
                  <c:v>138566.29702485501</c:v>
                </c:pt>
                <c:pt idx="192">
                  <c:v>136447.12422610301</c:v>
                </c:pt>
                <c:pt idx="193">
                  <c:v>137576.451487757</c:v>
                </c:pt>
                <c:pt idx="194">
                  <c:v>142961.80334878701</c:v>
                </c:pt>
                <c:pt idx="195">
                  <c:v>142994.766007153</c:v>
                </c:pt>
                <c:pt idx="196">
                  <c:v>143679.96092080601</c:v>
                </c:pt>
                <c:pt idx="197">
                  <c:v>143123.34714443801</c:v>
                </c:pt>
                <c:pt idx="198">
                  <c:v>145351.57160783099</c:v>
                </c:pt>
                <c:pt idx="199">
                  <c:v>143990.77210514</c:v>
                </c:pt>
                <c:pt idx="200">
                  <c:v>143061.91536157599</c:v>
                </c:pt>
                <c:pt idx="201">
                  <c:v>143438.982991531</c:v>
                </c:pt>
                <c:pt idx="202">
                  <c:v>149397.351585706</c:v>
                </c:pt>
                <c:pt idx="203">
                  <c:v>147493.48593871499</c:v>
                </c:pt>
                <c:pt idx="204">
                  <c:v>147573.49264869199</c:v>
                </c:pt>
                <c:pt idx="205">
                  <c:v>148378.87189264499</c:v>
                </c:pt>
                <c:pt idx="206">
                  <c:v>147881.88236723701</c:v>
                </c:pt>
                <c:pt idx="207">
                  <c:v>150908.59975098001</c:v>
                </c:pt>
                <c:pt idx="208">
                  <c:v>152658.21219324099</c:v>
                </c:pt>
                <c:pt idx="209">
                  <c:v>148099.12993952501</c:v>
                </c:pt>
                <c:pt idx="210">
                  <c:v>157349.66271846299</c:v>
                </c:pt>
                <c:pt idx="211">
                  <c:v>156759.78103756701</c:v>
                </c:pt>
                <c:pt idx="212">
                  <c:v>158370.87059961699</c:v>
                </c:pt>
                <c:pt idx="213">
                  <c:v>163775.19185580499</c:v>
                </c:pt>
                <c:pt idx="214">
                  <c:v>162870.35708375101</c:v>
                </c:pt>
                <c:pt idx="215">
                  <c:v>163796.488982991</c:v>
                </c:pt>
                <c:pt idx="216">
                  <c:v>165319.95930328799</c:v>
                </c:pt>
                <c:pt idx="217">
                  <c:v>168406.422066461</c:v>
                </c:pt>
                <c:pt idx="218">
                  <c:v>168599.47270788599</c:v>
                </c:pt>
                <c:pt idx="219">
                  <c:v>169970.41777617901</c:v>
                </c:pt>
                <c:pt idx="220">
                  <c:v>170674.14696996001</c:v>
                </c:pt>
                <c:pt idx="221">
                  <c:v>166923.376423184</c:v>
                </c:pt>
                <c:pt idx="222">
                  <c:v>172824.58473155001</c:v>
                </c:pt>
                <c:pt idx="223">
                  <c:v>178369.14252093399</c:v>
                </c:pt>
                <c:pt idx="224">
                  <c:v>178979.99756483399</c:v>
                </c:pt>
                <c:pt idx="225">
                  <c:v>175875.14947240401</c:v>
                </c:pt>
                <c:pt idx="226">
                  <c:v>182467.98212500199</c:v>
                </c:pt>
                <c:pt idx="227">
                  <c:v>175136.90670049199</c:v>
                </c:pt>
                <c:pt idx="228">
                  <c:v>176156.001383864</c:v>
                </c:pt>
                <c:pt idx="229">
                  <c:v>177675.26768862101</c:v>
                </c:pt>
                <c:pt idx="230">
                  <c:v>178205.73240026899</c:v>
                </c:pt>
                <c:pt idx="231">
                  <c:v>176673.68943329601</c:v>
                </c:pt>
                <c:pt idx="232">
                  <c:v>173695.481170621</c:v>
                </c:pt>
                <c:pt idx="233">
                  <c:v>170598.00916518399</c:v>
                </c:pt>
                <c:pt idx="234">
                  <c:v>169123.27678312099</c:v>
                </c:pt>
                <c:pt idx="235">
                  <c:v>169624.64808884799</c:v>
                </c:pt>
                <c:pt idx="236">
                  <c:v>165881.627652369</c:v>
                </c:pt>
                <c:pt idx="237">
                  <c:v>165905.335705262</c:v>
                </c:pt>
                <c:pt idx="238">
                  <c:v>155541.779810554</c:v>
                </c:pt>
                <c:pt idx="239">
                  <c:v>159003.47428047701</c:v>
                </c:pt>
                <c:pt idx="240">
                  <c:v>158046.18778793199</c:v>
                </c:pt>
                <c:pt idx="241">
                  <c:v>158010.90589553901</c:v>
                </c:pt>
                <c:pt idx="242">
                  <c:v>158367.67117094001</c:v>
                </c:pt>
                <c:pt idx="243">
                  <c:v>156128.60208935599</c:v>
                </c:pt>
                <c:pt idx="244">
                  <c:v>150256.36146778599</c:v>
                </c:pt>
                <c:pt idx="245">
                  <c:v>149808.40397738101</c:v>
                </c:pt>
                <c:pt idx="246">
                  <c:v>154211.949255151</c:v>
                </c:pt>
                <c:pt idx="247">
                  <c:v>152832.786013462</c:v>
                </c:pt>
                <c:pt idx="248">
                  <c:v>132371.858399007</c:v>
                </c:pt>
                <c:pt idx="249">
                  <c:v>61961.620246022801</c:v>
                </c:pt>
                <c:pt idx="250">
                  <c:v>65660.376130782402</c:v>
                </c:pt>
                <c:pt idx="251">
                  <c:v>84784.676121105498</c:v>
                </c:pt>
                <c:pt idx="252">
                  <c:v>101714.19805797801</c:v>
                </c:pt>
                <c:pt idx="253">
                  <c:v>110869.310019735</c:v>
                </c:pt>
                <c:pt idx="254">
                  <c:v>117503.733031397</c:v>
                </c:pt>
                <c:pt idx="255">
                  <c:v>131995.997232806</c:v>
                </c:pt>
                <c:pt idx="256">
                  <c:v>144770.81257803799</c:v>
                </c:pt>
                <c:pt idx="257">
                  <c:v>156228.33247529101</c:v>
                </c:pt>
                <c:pt idx="258">
                  <c:v>162683.39897179999</c:v>
                </c:pt>
                <c:pt idx="259">
                  <c:v>173392.11541816901</c:v>
                </c:pt>
                <c:pt idx="260">
                  <c:v>184252.323095236</c:v>
                </c:pt>
                <c:pt idx="261">
                  <c:v>192047.01886986999</c:v>
                </c:pt>
                <c:pt idx="262">
                  <c:v>212582.84718178801</c:v>
                </c:pt>
                <c:pt idx="263">
                  <c:v>202658.62379733499</c:v>
                </c:pt>
                <c:pt idx="264">
                  <c:v>200985.26034226001</c:v>
                </c:pt>
                <c:pt idx="265">
                  <c:v>198342.67057295001</c:v>
                </c:pt>
                <c:pt idx="266">
                  <c:v>189382.77226682601</c:v>
                </c:pt>
                <c:pt idx="267">
                  <c:v>206165.953083206</c:v>
                </c:pt>
                <c:pt idx="268">
                  <c:v>223135.01548986</c:v>
                </c:pt>
                <c:pt idx="269">
                  <c:v>218969.06872735999</c:v>
                </c:pt>
                <c:pt idx="270">
                  <c:v>217905.04409862601</c:v>
                </c:pt>
                <c:pt idx="271">
                  <c:v>242027.38632023401</c:v>
                </c:pt>
                <c:pt idx="272">
                  <c:v>243644.780597965</c:v>
                </c:pt>
                <c:pt idx="273">
                  <c:v>242536.15078873001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D-4292-995A-BD08397F736F}"/>
            </c:ext>
          </c:extLst>
        </c:ser>
        <c:ser>
          <c:idx val="1"/>
          <c:order val="1"/>
          <c:tx>
            <c:strRef>
              <c:f>'1.7 Data'!$I$5</c:f>
              <c:strCache>
                <c:ptCount val="1"/>
                <c:pt idx="0">
                  <c:v>ABS job vacancies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'1.7 Data'!$A$6:$A$296</c:f>
              <c:numCache>
                <c:formatCode>mmm\-yy</c:formatCode>
                <c:ptCount val="291"/>
                <c:pt idx="0">
                  <c:v>36342</c:v>
                </c:pt>
                <c:pt idx="1">
                  <c:v>36373</c:v>
                </c:pt>
                <c:pt idx="2">
                  <c:v>36404</c:v>
                </c:pt>
                <c:pt idx="3">
                  <c:v>36434</c:v>
                </c:pt>
                <c:pt idx="4">
                  <c:v>36465</c:v>
                </c:pt>
                <c:pt idx="5">
                  <c:v>36495</c:v>
                </c:pt>
                <c:pt idx="6">
                  <c:v>36526</c:v>
                </c:pt>
                <c:pt idx="7">
                  <c:v>36557</c:v>
                </c:pt>
                <c:pt idx="8">
                  <c:v>36586</c:v>
                </c:pt>
                <c:pt idx="9">
                  <c:v>36617</c:v>
                </c:pt>
                <c:pt idx="10">
                  <c:v>36647</c:v>
                </c:pt>
                <c:pt idx="11">
                  <c:v>36678</c:v>
                </c:pt>
                <c:pt idx="12">
                  <c:v>36708</c:v>
                </c:pt>
                <c:pt idx="13">
                  <c:v>36739</c:v>
                </c:pt>
                <c:pt idx="14">
                  <c:v>36770</c:v>
                </c:pt>
                <c:pt idx="15">
                  <c:v>36800</c:v>
                </c:pt>
                <c:pt idx="16">
                  <c:v>36831</c:v>
                </c:pt>
                <c:pt idx="17">
                  <c:v>36861</c:v>
                </c:pt>
                <c:pt idx="18">
                  <c:v>36892</c:v>
                </c:pt>
                <c:pt idx="19">
                  <c:v>36923</c:v>
                </c:pt>
                <c:pt idx="20">
                  <c:v>36951</c:v>
                </c:pt>
                <c:pt idx="21">
                  <c:v>36982</c:v>
                </c:pt>
                <c:pt idx="22">
                  <c:v>37012</c:v>
                </c:pt>
                <c:pt idx="23">
                  <c:v>37043</c:v>
                </c:pt>
                <c:pt idx="24">
                  <c:v>37073</c:v>
                </c:pt>
                <c:pt idx="25">
                  <c:v>37104</c:v>
                </c:pt>
                <c:pt idx="26">
                  <c:v>37135</c:v>
                </c:pt>
                <c:pt idx="27">
                  <c:v>37165</c:v>
                </c:pt>
                <c:pt idx="28">
                  <c:v>37196</c:v>
                </c:pt>
                <c:pt idx="29">
                  <c:v>37226</c:v>
                </c:pt>
                <c:pt idx="30">
                  <c:v>37257</c:v>
                </c:pt>
                <c:pt idx="31">
                  <c:v>37288</c:v>
                </c:pt>
                <c:pt idx="32">
                  <c:v>37316</c:v>
                </c:pt>
                <c:pt idx="33">
                  <c:v>37347</c:v>
                </c:pt>
                <c:pt idx="34">
                  <c:v>37377</c:v>
                </c:pt>
                <c:pt idx="35">
                  <c:v>37408</c:v>
                </c:pt>
                <c:pt idx="36">
                  <c:v>37438</c:v>
                </c:pt>
                <c:pt idx="37">
                  <c:v>37469</c:v>
                </c:pt>
                <c:pt idx="38">
                  <c:v>37500</c:v>
                </c:pt>
                <c:pt idx="39">
                  <c:v>37530</c:v>
                </c:pt>
                <c:pt idx="40">
                  <c:v>37561</c:v>
                </c:pt>
                <c:pt idx="41">
                  <c:v>37591</c:v>
                </c:pt>
                <c:pt idx="42">
                  <c:v>37622</c:v>
                </c:pt>
                <c:pt idx="43">
                  <c:v>37653</c:v>
                </c:pt>
                <c:pt idx="44">
                  <c:v>37681</c:v>
                </c:pt>
                <c:pt idx="45">
                  <c:v>37712</c:v>
                </c:pt>
                <c:pt idx="46">
                  <c:v>37742</c:v>
                </c:pt>
                <c:pt idx="47">
                  <c:v>37773</c:v>
                </c:pt>
                <c:pt idx="48">
                  <c:v>37803</c:v>
                </c:pt>
                <c:pt idx="49">
                  <c:v>37834</c:v>
                </c:pt>
                <c:pt idx="50">
                  <c:v>37865</c:v>
                </c:pt>
                <c:pt idx="51">
                  <c:v>37895</c:v>
                </c:pt>
                <c:pt idx="52">
                  <c:v>37926</c:v>
                </c:pt>
                <c:pt idx="53">
                  <c:v>37956</c:v>
                </c:pt>
                <c:pt idx="54">
                  <c:v>37987</c:v>
                </c:pt>
                <c:pt idx="55">
                  <c:v>38018</c:v>
                </c:pt>
                <c:pt idx="56">
                  <c:v>38047</c:v>
                </c:pt>
                <c:pt idx="57">
                  <c:v>38078</c:v>
                </c:pt>
                <c:pt idx="58">
                  <c:v>38108</c:v>
                </c:pt>
                <c:pt idx="59">
                  <c:v>38139</c:v>
                </c:pt>
                <c:pt idx="60">
                  <c:v>38169</c:v>
                </c:pt>
                <c:pt idx="61">
                  <c:v>38200</c:v>
                </c:pt>
                <c:pt idx="62">
                  <c:v>38231</c:v>
                </c:pt>
                <c:pt idx="63">
                  <c:v>38261</c:v>
                </c:pt>
                <c:pt idx="64">
                  <c:v>38292</c:v>
                </c:pt>
                <c:pt idx="65">
                  <c:v>38322</c:v>
                </c:pt>
                <c:pt idx="66">
                  <c:v>38353</c:v>
                </c:pt>
                <c:pt idx="67">
                  <c:v>38384</c:v>
                </c:pt>
                <c:pt idx="68">
                  <c:v>38412</c:v>
                </c:pt>
                <c:pt idx="69">
                  <c:v>38443</c:v>
                </c:pt>
                <c:pt idx="70">
                  <c:v>38473</c:v>
                </c:pt>
                <c:pt idx="71">
                  <c:v>38504</c:v>
                </c:pt>
                <c:pt idx="72">
                  <c:v>38534</c:v>
                </c:pt>
                <c:pt idx="73">
                  <c:v>38565</c:v>
                </c:pt>
                <c:pt idx="74">
                  <c:v>38596</c:v>
                </c:pt>
                <c:pt idx="75">
                  <c:v>38626</c:v>
                </c:pt>
                <c:pt idx="76">
                  <c:v>38657</c:v>
                </c:pt>
                <c:pt idx="77">
                  <c:v>38687</c:v>
                </c:pt>
                <c:pt idx="78">
                  <c:v>38718</c:v>
                </c:pt>
                <c:pt idx="79">
                  <c:v>38749</c:v>
                </c:pt>
                <c:pt idx="80">
                  <c:v>38777</c:v>
                </c:pt>
                <c:pt idx="81">
                  <c:v>38808</c:v>
                </c:pt>
                <c:pt idx="82">
                  <c:v>38838</c:v>
                </c:pt>
                <c:pt idx="83">
                  <c:v>38869</c:v>
                </c:pt>
                <c:pt idx="84">
                  <c:v>38899</c:v>
                </c:pt>
                <c:pt idx="85">
                  <c:v>38930</c:v>
                </c:pt>
                <c:pt idx="86">
                  <c:v>38961</c:v>
                </c:pt>
                <c:pt idx="87">
                  <c:v>38991</c:v>
                </c:pt>
                <c:pt idx="88">
                  <c:v>39022</c:v>
                </c:pt>
                <c:pt idx="89">
                  <c:v>39052</c:v>
                </c:pt>
                <c:pt idx="90">
                  <c:v>39083</c:v>
                </c:pt>
                <c:pt idx="91">
                  <c:v>39114</c:v>
                </c:pt>
                <c:pt idx="92">
                  <c:v>39142</c:v>
                </c:pt>
                <c:pt idx="93">
                  <c:v>39173</c:v>
                </c:pt>
                <c:pt idx="94">
                  <c:v>39203</c:v>
                </c:pt>
                <c:pt idx="95">
                  <c:v>39234</c:v>
                </c:pt>
                <c:pt idx="96">
                  <c:v>39264</c:v>
                </c:pt>
                <c:pt idx="97">
                  <c:v>39295</c:v>
                </c:pt>
                <c:pt idx="98">
                  <c:v>39326</c:v>
                </c:pt>
                <c:pt idx="99">
                  <c:v>39356</c:v>
                </c:pt>
                <c:pt idx="100">
                  <c:v>39387</c:v>
                </c:pt>
                <c:pt idx="101">
                  <c:v>39417</c:v>
                </c:pt>
                <c:pt idx="102">
                  <c:v>39448</c:v>
                </c:pt>
                <c:pt idx="103">
                  <c:v>39479</c:v>
                </c:pt>
                <c:pt idx="104">
                  <c:v>39508</c:v>
                </c:pt>
                <c:pt idx="105">
                  <c:v>39539</c:v>
                </c:pt>
                <c:pt idx="106">
                  <c:v>39569</c:v>
                </c:pt>
                <c:pt idx="107">
                  <c:v>39600</c:v>
                </c:pt>
                <c:pt idx="108">
                  <c:v>39630</c:v>
                </c:pt>
                <c:pt idx="109">
                  <c:v>39661</c:v>
                </c:pt>
                <c:pt idx="110">
                  <c:v>39692</c:v>
                </c:pt>
                <c:pt idx="111">
                  <c:v>39722</c:v>
                </c:pt>
                <c:pt idx="112">
                  <c:v>39753</c:v>
                </c:pt>
                <c:pt idx="113">
                  <c:v>39783</c:v>
                </c:pt>
                <c:pt idx="114">
                  <c:v>39814</c:v>
                </c:pt>
                <c:pt idx="115">
                  <c:v>39845</c:v>
                </c:pt>
                <c:pt idx="116">
                  <c:v>39873</c:v>
                </c:pt>
                <c:pt idx="117">
                  <c:v>39904</c:v>
                </c:pt>
                <c:pt idx="118">
                  <c:v>39934</c:v>
                </c:pt>
                <c:pt idx="119">
                  <c:v>39965</c:v>
                </c:pt>
                <c:pt idx="120">
                  <c:v>39995</c:v>
                </c:pt>
                <c:pt idx="121">
                  <c:v>40026</c:v>
                </c:pt>
                <c:pt idx="122">
                  <c:v>40057</c:v>
                </c:pt>
                <c:pt idx="123">
                  <c:v>40087</c:v>
                </c:pt>
                <c:pt idx="124">
                  <c:v>40118</c:v>
                </c:pt>
                <c:pt idx="125">
                  <c:v>40148</c:v>
                </c:pt>
                <c:pt idx="126">
                  <c:v>40179</c:v>
                </c:pt>
                <c:pt idx="127">
                  <c:v>40210</c:v>
                </c:pt>
                <c:pt idx="128">
                  <c:v>40238</c:v>
                </c:pt>
                <c:pt idx="129">
                  <c:v>40269</c:v>
                </c:pt>
                <c:pt idx="130">
                  <c:v>40299</c:v>
                </c:pt>
                <c:pt idx="131">
                  <c:v>40330</c:v>
                </c:pt>
                <c:pt idx="132">
                  <c:v>40360</c:v>
                </c:pt>
                <c:pt idx="133">
                  <c:v>40391</c:v>
                </c:pt>
                <c:pt idx="134">
                  <c:v>40422</c:v>
                </c:pt>
                <c:pt idx="135">
                  <c:v>40452</c:v>
                </c:pt>
                <c:pt idx="136">
                  <c:v>40483</c:v>
                </c:pt>
                <c:pt idx="137">
                  <c:v>40513</c:v>
                </c:pt>
                <c:pt idx="138">
                  <c:v>40544</c:v>
                </c:pt>
                <c:pt idx="139">
                  <c:v>40575</c:v>
                </c:pt>
                <c:pt idx="140">
                  <c:v>40603</c:v>
                </c:pt>
                <c:pt idx="141">
                  <c:v>40634</c:v>
                </c:pt>
                <c:pt idx="142">
                  <c:v>40664</c:v>
                </c:pt>
                <c:pt idx="143">
                  <c:v>40695</c:v>
                </c:pt>
                <c:pt idx="144">
                  <c:v>40725</c:v>
                </c:pt>
                <c:pt idx="145">
                  <c:v>40756</c:v>
                </c:pt>
                <c:pt idx="146">
                  <c:v>40787</c:v>
                </c:pt>
                <c:pt idx="147">
                  <c:v>40817</c:v>
                </c:pt>
                <c:pt idx="148">
                  <c:v>40848</c:v>
                </c:pt>
                <c:pt idx="149">
                  <c:v>40878</c:v>
                </c:pt>
                <c:pt idx="150">
                  <c:v>40909</c:v>
                </c:pt>
                <c:pt idx="151">
                  <c:v>40940</c:v>
                </c:pt>
                <c:pt idx="152">
                  <c:v>40969</c:v>
                </c:pt>
                <c:pt idx="153">
                  <c:v>41000</c:v>
                </c:pt>
                <c:pt idx="154">
                  <c:v>41030</c:v>
                </c:pt>
                <c:pt idx="155">
                  <c:v>41061</c:v>
                </c:pt>
                <c:pt idx="156">
                  <c:v>41091</c:v>
                </c:pt>
                <c:pt idx="157">
                  <c:v>41122</c:v>
                </c:pt>
                <c:pt idx="158">
                  <c:v>41153</c:v>
                </c:pt>
                <c:pt idx="159">
                  <c:v>41183</c:v>
                </c:pt>
                <c:pt idx="160">
                  <c:v>41214</c:v>
                </c:pt>
                <c:pt idx="161">
                  <c:v>41244</c:v>
                </c:pt>
                <c:pt idx="162">
                  <c:v>41275</c:v>
                </c:pt>
                <c:pt idx="163">
                  <c:v>41306</c:v>
                </c:pt>
                <c:pt idx="164">
                  <c:v>41334</c:v>
                </c:pt>
                <c:pt idx="165">
                  <c:v>41365</c:v>
                </c:pt>
                <c:pt idx="166">
                  <c:v>41395</c:v>
                </c:pt>
                <c:pt idx="167">
                  <c:v>41426</c:v>
                </c:pt>
                <c:pt idx="168">
                  <c:v>41456</c:v>
                </c:pt>
                <c:pt idx="169">
                  <c:v>41487</c:v>
                </c:pt>
                <c:pt idx="170">
                  <c:v>41518</c:v>
                </c:pt>
                <c:pt idx="171">
                  <c:v>41548</c:v>
                </c:pt>
                <c:pt idx="172">
                  <c:v>41579</c:v>
                </c:pt>
                <c:pt idx="173">
                  <c:v>41609</c:v>
                </c:pt>
                <c:pt idx="174">
                  <c:v>41640</c:v>
                </c:pt>
                <c:pt idx="175">
                  <c:v>41671</c:v>
                </c:pt>
                <c:pt idx="176">
                  <c:v>41699</c:v>
                </c:pt>
                <c:pt idx="177">
                  <c:v>41730</c:v>
                </c:pt>
                <c:pt idx="178">
                  <c:v>41760</c:v>
                </c:pt>
                <c:pt idx="179">
                  <c:v>41791</c:v>
                </c:pt>
                <c:pt idx="180">
                  <c:v>41821</c:v>
                </c:pt>
                <c:pt idx="181">
                  <c:v>41852</c:v>
                </c:pt>
                <c:pt idx="182">
                  <c:v>41883</c:v>
                </c:pt>
                <c:pt idx="183">
                  <c:v>41913</c:v>
                </c:pt>
                <c:pt idx="184">
                  <c:v>41944</c:v>
                </c:pt>
                <c:pt idx="185">
                  <c:v>41974</c:v>
                </c:pt>
                <c:pt idx="186">
                  <c:v>42005</c:v>
                </c:pt>
                <c:pt idx="187">
                  <c:v>42036</c:v>
                </c:pt>
                <c:pt idx="188">
                  <c:v>42064</c:v>
                </c:pt>
                <c:pt idx="189">
                  <c:v>42095</c:v>
                </c:pt>
                <c:pt idx="190">
                  <c:v>42125</c:v>
                </c:pt>
                <c:pt idx="191">
                  <c:v>42156</c:v>
                </c:pt>
                <c:pt idx="192">
                  <c:v>42186</c:v>
                </c:pt>
                <c:pt idx="193">
                  <c:v>42217</c:v>
                </c:pt>
                <c:pt idx="194">
                  <c:v>42248</c:v>
                </c:pt>
                <c:pt idx="195">
                  <c:v>42278</c:v>
                </c:pt>
                <c:pt idx="196">
                  <c:v>42309</c:v>
                </c:pt>
                <c:pt idx="197">
                  <c:v>42339</c:v>
                </c:pt>
                <c:pt idx="198">
                  <c:v>42370</c:v>
                </c:pt>
                <c:pt idx="199">
                  <c:v>42401</c:v>
                </c:pt>
                <c:pt idx="200">
                  <c:v>42430</c:v>
                </c:pt>
                <c:pt idx="201">
                  <c:v>42461</c:v>
                </c:pt>
                <c:pt idx="202">
                  <c:v>42491</c:v>
                </c:pt>
                <c:pt idx="203">
                  <c:v>42522</c:v>
                </c:pt>
                <c:pt idx="204">
                  <c:v>42552</c:v>
                </c:pt>
                <c:pt idx="205">
                  <c:v>42583</c:v>
                </c:pt>
                <c:pt idx="206">
                  <c:v>42614</c:v>
                </c:pt>
                <c:pt idx="207">
                  <c:v>42644</c:v>
                </c:pt>
                <c:pt idx="208">
                  <c:v>42675</c:v>
                </c:pt>
                <c:pt idx="209">
                  <c:v>42705</c:v>
                </c:pt>
                <c:pt idx="210">
                  <c:v>42736</c:v>
                </c:pt>
                <c:pt idx="211">
                  <c:v>42767</c:v>
                </c:pt>
                <c:pt idx="212">
                  <c:v>42795</c:v>
                </c:pt>
                <c:pt idx="213">
                  <c:v>42826</c:v>
                </c:pt>
                <c:pt idx="214">
                  <c:v>42856</c:v>
                </c:pt>
                <c:pt idx="215">
                  <c:v>42887</c:v>
                </c:pt>
                <c:pt idx="216">
                  <c:v>42917</c:v>
                </c:pt>
                <c:pt idx="217">
                  <c:v>42948</c:v>
                </c:pt>
                <c:pt idx="218">
                  <c:v>42979</c:v>
                </c:pt>
                <c:pt idx="219">
                  <c:v>43009</c:v>
                </c:pt>
                <c:pt idx="220">
                  <c:v>43040</c:v>
                </c:pt>
                <c:pt idx="221">
                  <c:v>43070</c:v>
                </c:pt>
                <c:pt idx="222">
                  <c:v>43101</c:v>
                </c:pt>
                <c:pt idx="223">
                  <c:v>43132</c:v>
                </c:pt>
                <c:pt idx="224">
                  <c:v>43160</c:v>
                </c:pt>
                <c:pt idx="225">
                  <c:v>43191</c:v>
                </c:pt>
                <c:pt idx="226">
                  <c:v>43221</c:v>
                </c:pt>
                <c:pt idx="227">
                  <c:v>43252</c:v>
                </c:pt>
                <c:pt idx="228">
                  <c:v>43282</c:v>
                </c:pt>
                <c:pt idx="229">
                  <c:v>43313</c:v>
                </c:pt>
                <c:pt idx="230">
                  <c:v>43344</c:v>
                </c:pt>
                <c:pt idx="231">
                  <c:v>43374</c:v>
                </c:pt>
                <c:pt idx="232">
                  <c:v>43405</c:v>
                </c:pt>
                <c:pt idx="233">
                  <c:v>43435</c:v>
                </c:pt>
                <c:pt idx="234">
                  <c:v>43466</c:v>
                </c:pt>
                <c:pt idx="235">
                  <c:v>43497</c:v>
                </c:pt>
                <c:pt idx="236">
                  <c:v>43525</c:v>
                </c:pt>
                <c:pt idx="237">
                  <c:v>43556</c:v>
                </c:pt>
                <c:pt idx="238">
                  <c:v>43586</c:v>
                </c:pt>
                <c:pt idx="239">
                  <c:v>43617</c:v>
                </c:pt>
                <c:pt idx="240">
                  <c:v>43647</c:v>
                </c:pt>
                <c:pt idx="241">
                  <c:v>43678</c:v>
                </c:pt>
                <c:pt idx="242">
                  <c:v>43709</c:v>
                </c:pt>
                <c:pt idx="243">
                  <c:v>43739</c:v>
                </c:pt>
                <c:pt idx="244">
                  <c:v>43770</c:v>
                </c:pt>
                <c:pt idx="245">
                  <c:v>43800</c:v>
                </c:pt>
                <c:pt idx="246">
                  <c:v>43831</c:v>
                </c:pt>
                <c:pt idx="247">
                  <c:v>43862</c:v>
                </c:pt>
                <c:pt idx="248">
                  <c:v>43891</c:v>
                </c:pt>
                <c:pt idx="249">
                  <c:v>43922</c:v>
                </c:pt>
                <c:pt idx="250">
                  <c:v>43952</c:v>
                </c:pt>
                <c:pt idx="251">
                  <c:v>43983</c:v>
                </c:pt>
                <c:pt idx="252">
                  <c:v>44013</c:v>
                </c:pt>
                <c:pt idx="253">
                  <c:v>44044</c:v>
                </c:pt>
                <c:pt idx="254">
                  <c:v>44075</c:v>
                </c:pt>
                <c:pt idx="255">
                  <c:v>44105</c:v>
                </c:pt>
                <c:pt idx="256">
                  <c:v>44136</c:v>
                </c:pt>
                <c:pt idx="257">
                  <c:v>44166</c:v>
                </c:pt>
                <c:pt idx="258">
                  <c:v>44197</c:v>
                </c:pt>
                <c:pt idx="259">
                  <c:v>44228</c:v>
                </c:pt>
                <c:pt idx="260">
                  <c:v>44256</c:v>
                </c:pt>
                <c:pt idx="261">
                  <c:v>44287</c:v>
                </c:pt>
                <c:pt idx="262">
                  <c:v>44317</c:v>
                </c:pt>
                <c:pt idx="263">
                  <c:v>44348</c:v>
                </c:pt>
                <c:pt idx="264">
                  <c:v>44378</c:v>
                </c:pt>
                <c:pt idx="265">
                  <c:v>44409</c:v>
                </c:pt>
                <c:pt idx="266">
                  <c:v>44440</c:v>
                </c:pt>
                <c:pt idx="267">
                  <c:v>44470</c:v>
                </c:pt>
                <c:pt idx="268">
                  <c:v>44501</c:v>
                </c:pt>
                <c:pt idx="269">
                  <c:v>44531</c:v>
                </c:pt>
                <c:pt idx="270">
                  <c:v>44562</c:v>
                </c:pt>
                <c:pt idx="271">
                  <c:v>44593</c:v>
                </c:pt>
                <c:pt idx="272">
                  <c:v>44621</c:v>
                </c:pt>
                <c:pt idx="273">
                  <c:v>44652</c:v>
                </c:pt>
                <c:pt idx="274">
                  <c:v>44682</c:v>
                </c:pt>
                <c:pt idx="275">
                  <c:v>44713</c:v>
                </c:pt>
                <c:pt idx="276">
                  <c:v>44743</c:v>
                </c:pt>
                <c:pt idx="277">
                  <c:v>44774</c:v>
                </c:pt>
                <c:pt idx="278">
                  <c:v>44805</c:v>
                </c:pt>
                <c:pt idx="279">
                  <c:v>44835</c:v>
                </c:pt>
                <c:pt idx="280">
                  <c:v>44866</c:v>
                </c:pt>
                <c:pt idx="281">
                  <c:v>44896</c:v>
                </c:pt>
              </c:numCache>
            </c:numRef>
          </c:cat>
          <c:val>
            <c:numRef>
              <c:f>'1.7 Data'!$I$6:$I$296</c:f>
              <c:numCache>
                <c:formatCode>_-* #,##0_-;\-* #,##0_-;_-* "-"??_-;_-@_-</c:formatCode>
                <c:ptCount val="291"/>
                <c:pt idx="1">
                  <c:v>106900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109600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118100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115900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114400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114800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99700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94000</c:v>
                </c:pt>
                <c:pt idx="23" formatCode="General">
                  <c:v>#N/A</c:v>
                </c:pt>
                <c:pt idx="24" formatCode="General">
                  <c:v>#N/A</c:v>
                </c:pt>
                <c:pt idx="25">
                  <c:v>90200</c:v>
                </c:pt>
                <c:pt idx="26" formatCode="General">
                  <c:v>#N/A</c:v>
                </c:pt>
                <c:pt idx="27" formatCode="General">
                  <c:v>#N/A</c:v>
                </c:pt>
                <c:pt idx="28">
                  <c:v>88500</c:v>
                </c:pt>
                <c:pt idx="29" formatCode="General">
                  <c:v>#N/A</c:v>
                </c:pt>
                <c:pt idx="30" formatCode="General">
                  <c:v>#N/A</c:v>
                </c:pt>
                <c:pt idx="31">
                  <c:v>90500</c:v>
                </c:pt>
                <c:pt idx="32" formatCode="General">
                  <c:v>#N/A</c:v>
                </c:pt>
                <c:pt idx="33" formatCode="General">
                  <c:v>#N/A</c:v>
                </c:pt>
                <c:pt idx="34">
                  <c:v>96200</c:v>
                </c:pt>
                <c:pt idx="35" formatCode="General">
                  <c:v>#N/A</c:v>
                </c:pt>
                <c:pt idx="36" formatCode="General">
                  <c:v>#N/A</c:v>
                </c:pt>
                <c:pt idx="37">
                  <c:v>103000</c:v>
                </c:pt>
                <c:pt idx="38" formatCode="General">
                  <c:v>#N/A</c:v>
                </c:pt>
                <c:pt idx="39" formatCode="General">
                  <c:v>#N/A</c:v>
                </c:pt>
                <c:pt idx="40">
                  <c:v>97600</c:v>
                </c:pt>
                <c:pt idx="41" formatCode="General">
                  <c:v>#N/A</c:v>
                </c:pt>
                <c:pt idx="42" formatCode="General">
                  <c:v>#N/A</c:v>
                </c:pt>
                <c:pt idx="43">
                  <c:v>109700</c:v>
                </c:pt>
                <c:pt idx="44" formatCode="General">
                  <c:v>#N/A</c:v>
                </c:pt>
                <c:pt idx="45" formatCode="General">
                  <c:v>#N/A</c:v>
                </c:pt>
                <c:pt idx="46">
                  <c:v>104600</c:v>
                </c:pt>
                <c:pt idx="47" formatCode="General">
                  <c:v>#N/A</c:v>
                </c:pt>
                <c:pt idx="48" formatCode="General">
                  <c:v>#N/A</c:v>
                </c:pt>
                <c:pt idx="49">
                  <c:v>104100</c:v>
                </c:pt>
                <c:pt idx="50" formatCode="General">
                  <c:v>#N/A</c:v>
                </c:pt>
                <c:pt idx="51" formatCode="General">
                  <c:v>#N/A</c:v>
                </c:pt>
                <c:pt idx="52">
                  <c:v>107500</c:v>
                </c:pt>
                <c:pt idx="53" formatCode="General">
                  <c:v>#N/A</c:v>
                </c:pt>
                <c:pt idx="54" formatCode="General">
                  <c:v>#N/A</c:v>
                </c:pt>
                <c:pt idx="55">
                  <c:v>103800</c:v>
                </c:pt>
                <c:pt idx="56" formatCode="General">
                  <c:v>#N/A</c:v>
                </c:pt>
                <c:pt idx="57" formatCode="General">
                  <c:v>#N/A</c:v>
                </c:pt>
                <c:pt idx="58">
                  <c:v>127100</c:v>
                </c:pt>
                <c:pt idx="59" formatCode="General">
                  <c:v>#N/A</c:v>
                </c:pt>
                <c:pt idx="60" formatCode="General">
                  <c:v>#N/A</c:v>
                </c:pt>
                <c:pt idx="61">
                  <c:v>124600</c:v>
                </c:pt>
                <c:pt idx="62" formatCode="General">
                  <c:v>#N/A</c:v>
                </c:pt>
                <c:pt idx="63" formatCode="General">
                  <c:v>#N/A</c:v>
                </c:pt>
                <c:pt idx="64">
                  <c:v>139200</c:v>
                </c:pt>
                <c:pt idx="65" formatCode="General">
                  <c:v>#N/A</c:v>
                </c:pt>
                <c:pt idx="66" formatCode="General">
                  <c:v>#N/A</c:v>
                </c:pt>
                <c:pt idx="67">
                  <c:v>146200</c:v>
                </c:pt>
                <c:pt idx="68" formatCode="General">
                  <c:v>#N/A</c:v>
                </c:pt>
                <c:pt idx="69" formatCode="General">
                  <c:v>#N/A</c:v>
                </c:pt>
                <c:pt idx="70">
                  <c:v>140900</c:v>
                </c:pt>
                <c:pt idx="71" formatCode="General">
                  <c:v>#N/A</c:v>
                </c:pt>
                <c:pt idx="72" formatCode="General">
                  <c:v>#N/A</c:v>
                </c:pt>
                <c:pt idx="73">
                  <c:v>139000</c:v>
                </c:pt>
                <c:pt idx="74" formatCode="General">
                  <c:v>#N/A</c:v>
                </c:pt>
                <c:pt idx="75" formatCode="General">
                  <c:v>#N/A</c:v>
                </c:pt>
                <c:pt idx="76">
                  <c:v>134100</c:v>
                </c:pt>
                <c:pt idx="77" formatCode="General">
                  <c:v>#N/A</c:v>
                </c:pt>
                <c:pt idx="78" formatCode="General">
                  <c:v>#N/A</c:v>
                </c:pt>
                <c:pt idx="79">
                  <c:v>144300</c:v>
                </c:pt>
                <c:pt idx="80" formatCode="General">
                  <c:v>#N/A</c:v>
                </c:pt>
                <c:pt idx="81" formatCode="General">
                  <c:v>#N/A</c:v>
                </c:pt>
                <c:pt idx="82">
                  <c:v>154100</c:v>
                </c:pt>
                <c:pt idx="83" formatCode="General">
                  <c:v>#N/A</c:v>
                </c:pt>
                <c:pt idx="84" formatCode="General">
                  <c:v>#N/A</c:v>
                </c:pt>
                <c:pt idx="85">
                  <c:v>154900</c:v>
                </c:pt>
                <c:pt idx="86" formatCode="General">
                  <c:v>#N/A</c:v>
                </c:pt>
                <c:pt idx="87" formatCode="General">
                  <c:v>#N/A</c:v>
                </c:pt>
                <c:pt idx="88">
                  <c:v>162100</c:v>
                </c:pt>
                <c:pt idx="89" formatCode="General">
                  <c:v>#N/A</c:v>
                </c:pt>
                <c:pt idx="90" formatCode="General">
                  <c:v>#N/A</c:v>
                </c:pt>
                <c:pt idx="91">
                  <c:v>160800</c:v>
                </c:pt>
                <c:pt idx="92" formatCode="General">
                  <c:v>#N/A</c:v>
                </c:pt>
                <c:pt idx="93" formatCode="General">
                  <c:v>#N/A</c:v>
                </c:pt>
                <c:pt idx="94">
                  <c:v>168600</c:v>
                </c:pt>
                <c:pt idx="95" formatCode="General">
                  <c:v>#N/A</c:v>
                </c:pt>
                <c:pt idx="96" formatCode="General">
                  <c:v>#N/A</c:v>
                </c:pt>
                <c:pt idx="97">
                  <c:v>173300</c:v>
                </c:pt>
                <c:pt idx="98" formatCode="General">
                  <c:v>#N/A</c:v>
                </c:pt>
                <c:pt idx="99" formatCode="General">
                  <c:v>#N/A</c:v>
                </c:pt>
                <c:pt idx="100">
                  <c:v>183300</c:v>
                </c:pt>
                <c:pt idx="101" formatCode="General">
                  <c:v>#N/A</c:v>
                </c:pt>
                <c:pt idx="102" formatCode="General">
                  <c:v>#N/A</c:v>
                </c:pt>
                <c:pt idx="103">
                  <c:v>178200</c:v>
                </c:pt>
                <c:pt idx="104" formatCode="General">
                  <c:v>#N/A</c:v>
                </c:pt>
                <c:pt idx="105" formatCode="General">
                  <c:v>#N/A</c:v>
                </c:pt>
                <c:pt idx="106">
                  <c:v>184500</c:v>
                </c:pt>
                <c:pt idx="107" formatCode="General">
                  <c:v>#N/A</c:v>
                </c:pt>
                <c:pt idx="108" formatCode="General">
                  <c:v>#N/A</c:v>
                </c:pt>
                <c:pt idx="109" formatCode="General">
                  <c:v>#N/A</c:v>
                </c:pt>
                <c:pt idx="110" formatCode="General">
                  <c:v>#N/A</c:v>
                </c:pt>
                <c:pt idx="111" formatCode="General">
                  <c:v>#N/A</c:v>
                </c:pt>
                <c:pt idx="112" formatCode="General">
                  <c:v>#N/A</c:v>
                </c:pt>
                <c:pt idx="113" formatCode="General">
                  <c:v>#N/A</c:v>
                </c:pt>
                <c:pt idx="114" formatCode="General">
                  <c:v>#N/A</c:v>
                </c:pt>
                <c:pt idx="115" formatCode="General">
                  <c:v>#N/A</c:v>
                </c:pt>
                <c:pt idx="116" formatCode="General">
                  <c:v>#N/A</c:v>
                </c:pt>
                <c:pt idx="117" formatCode="General">
                  <c:v>#N/A</c:v>
                </c:pt>
                <c:pt idx="118" formatCode="General">
                  <c:v>#N/A</c:v>
                </c:pt>
                <c:pt idx="119" formatCode="General">
                  <c:v>#N/A</c:v>
                </c:pt>
                <c:pt idx="120" formatCode="General">
                  <c:v>#N/A</c:v>
                </c:pt>
                <c:pt idx="121" formatCode="General">
                  <c:v>#N/A</c:v>
                </c:pt>
                <c:pt idx="122" formatCode="General">
                  <c:v>#N/A</c:v>
                </c:pt>
                <c:pt idx="123" formatCode="General">
                  <c:v>#N/A</c:v>
                </c:pt>
                <c:pt idx="124">
                  <c:v>148900</c:v>
                </c:pt>
                <c:pt idx="125" formatCode="General">
                  <c:v>#N/A</c:v>
                </c:pt>
                <c:pt idx="126" formatCode="General">
                  <c:v>#N/A</c:v>
                </c:pt>
                <c:pt idx="127">
                  <c:v>168400</c:v>
                </c:pt>
                <c:pt idx="128" formatCode="General">
                  <c:v>#N/A</c:v>
                </c:pt>
                <c:pt idx="129" formatCode="General">
                  <c:v>#N/A</c:v>
                </c:pt>
                <c:pt idx="130">
                  <c:v>170300</c:v>
                </c:pt>
                <c:pt idx="131" formatCode="General">
                  <c:v>#N/A</c:v>
                </c:pt>
                <c:pt idx="132" formatCode="General">
                  <c:v>#N/A</c:v>
                </c:pt>
                <c:pt idx="133">
                  <c:v>178600</c:v>
                </c:pt>
                <c:pt idx="134" formatCode="General">
                  <c:v>#N/A</c:v>
                </c:pt>
                <c:pt idx="135" formatCode="General">
                  <c:v>#N/A</c:v>
                </c:pt>
                <c:pt idx="136">
                  <c:v>191100</c:v>
                </c:pt>
                <c:pt idx="137" formatCode="General">
                  <c:v>#N/A</c:v>
                </c:pt>
                <c:pt idx="138" formatCode="General">
                  <c:v>#N/A</c:v>
                </c:pt>
                <c:pt idx="139">
                  <c:v>189400</c:v>
                </c:pt>
                <c:pt idx="140" formatCode="General">
                  <c:v>#N/A</c:v>
                </c:pt>
                <c:pt idx="141" formatCode="General">
                  <c:v>#N/A</c:v>
                </c:pt>
                <c:pt idx="142">
                  <c:v>187300</c:v>
                </c:pt>
                <c:pt idx="143" formatCode="General">
                  <c:v>#N/A</c:v>
                </c:pt>
                <c:pt idx="144" formatCode="General">
                  <c:v>#N/A</c:v>
                </c:pt>
                <c:pt idx="145">
                  <c:v>183400</c:v>
                </c:pt>
                <c:pt idx="146" formatCode="General">
                  <c:v>#N/A</c:v>
                </c:pt>
                <c:pt idx="147" formatCode="General">
                  <c:v>#N/A</c:v>
                </c:pt>
                <c:pt idx="148">
                  <c:v>179300</c:v>
                </c:pt>
                <c:pt idx="149" formatCode="General">
                  <c:v>#N/A</c:v>
                </c:pt>
                <c:pt idx="150" formatCode="General">
                  <c:v>#N/A</c:v>
                </c:pt>
                <c:pt idx="151">
                  <c:v>181800</c:v>
                </c:pt>
                <c:pt idx="152" formatCode="General">
                  <c:v>#N/A</c:v>
                </c:pt>
                <c:pt idx="153" formatCode="General">
                  <c:v>#N/A</c:v>
                </c:pt>
                <c:pt idx="154">
                  <c:v>178100</c:v>
                </c:pt>
                <c:pt idx="155" formatCode="General">
                  <c:v>#N/A</c:v>
                </c:pt>
                <c:pt idx="156" formatCode="General">
                  <c:v>#N/A</c:v>
                </c:pt>
                <c:pt idx="157">
                  <c:v>175300</c:v>
                </c:pt>
                <c:pt idx="158" formatCode="General">
                  <c:v>#N/A</c:v>
                </c:pt>
                <c:pt idx="159" formatCode="General">
                  <c:v>#N/A</c:v>
                </c:pt>
                <c:pt idx="160">
                  <c:v>164800</c:v>
                </c:pt>
                <c:pt idx="161" formatCode="General">
                  <c:v>#N/A</c:v>
                </c:pt>
                <c:pt idx="162" formatCode="General">
                  <c:v>#N/A</c:v>
                </c:pt>
                <c:pt idx="163">
                  <c:v>149800</c:v>
                </c:pt>
                <c:pt idx="164" formatCode="General">
                  <c:v>#N/A</c:v>
                </c:pt>
                <c:pt idx="165" formatCode="General">
                  <c:v>#N/A</c:v>
                </c:pt>
                <c:pt idx="166">
                  <c:v>143500</c:v>
                </c:pt>
                <c:pt idx="167" formatCode="General">
                  <c:v>#N/A</c:v>
                </c:pt>
                <c:pt idx="168" formatCode="General">
                  <c:v>#N/A</c:v>
                </c:pt>
                <c:pt idx="169">
                  <c:v>140600</c:v>
                </c:pt>
                <c:pt idx="170" formatCode="General">
                  <c:v>#N/A</c:v>
                </c:pt>
                <c:pt idx="171" formatCode="General">
                  <c:v>#N/A</c:v>
                </c:pt>
                <c:pt idx="172">
                  <c:v>138900</c:v>
                </c:pt>
                <c:pt idx="173" formatCode="General">
                  <c:v>#N/A</c:v>
                </c:pt>
                <c:pt idx="174" formatCode="General">
                  <c:v>#N/A</c:v>
                </c:pt>
                <c:pt idx="175">
                  <c:v>143200</c:v>
                </c:pt>
                <c:pt idx="176" formatCode="General">
                  <c:v>#N/A</c:v>
                </c:pt>
                <c:pt idx="177" formatCode="General">
                  <c:v>#N/A</c:v>
                </c:pt>
                <c:pt idx="178">
                  <c:v>147400</c:v>
                </c:pt>
                <c:pt idx="179" formatCode="General">
                  <c:v>#N/A</c:v>
                </c:pt>
                <c:pt idx="180" formatCode="General">
                  <c:v>#N/A</c:v>
                </c:pt>
                <c:pt idx="181">
                  <c:v>146600</c:v>
                </c:pt>
                <c:pt idx="182" formatCode="General">
                  <c:v>#N/A</c:v>
                </c:pt>
                <c:pt idx="183" formatCode="General">
                  <c:v>#N/A</c:v>
                </c:pt>
                <c:pt idx="184">
                  <c:v>149700</c:v>
                </c:pt>
                <c:pt idx="185" formatCode="General">
                  <c:v>#N/A</c:v>
                </c:pt>
                <c:pt idx="186" formatCode="General">
                  <c:v>#N/A</c:v>
                </c:pt>
                <c:pt idx="187">
                  <c:v>151900</c:v>
                </c:pt>
                <c:pt idx="188" formatCode="General">
                  <c:v>#N/A</c:v>
                </c:pt>
                <c:pt idx="189" formatCode="General">
                  <c:v>#N/A</c:v>
                </c:pt>
                <c:pt idx="190">
                  <c:v>157700</c:v>
                </c:pt>
                <c:pt idx="191" formatCode="General">
                  <c:v>#N/A</c:v>
                </c:pt>
                <c:pt idx="192" formatCode="General">
                  <c:v>#N/A</c:v>
                </c:pt>
                <c:pt idx="193">
                  <c:v>161700</c:v>
                </c:pt>
                <c:pt idx="194" formatCode="General">
                  <c:v>#N/A</c:v>
                </c:pt>
                <c:pt idx="195" formatCode="General">
                  <c:v>#N/A</c:v>
                </c:pt>
                <c:pt idx="196">
                  <c:v>167400</c:v>
                </c:pt>
                <c:pt idx="197" formatCode="General">
                  <c:v>#N/A</c:v>
                </c:pt>
                <c:pt idx="198" formatCode="General">
                  <c:v>#N/A</c:v>
                </c:pt>
                <c:pt idx="199">
                  <c:v>172200</c:v>
                </c:pt>
                <c:pt idx="200" formatCode="General">
                  <c:v>#N/A</c:v>
                </c:pt>
                <c:pt idx="201" formatCode="General">
                  <c:v>#N/A</c:v>
                </c:pt>
                <c:pt idx="202">
                  <c:v>171100</c:v>
                </c:pt>
                <c:pt idx="203" formatCode="General">
                  <c:v>#N/A</c:v>
                </c:pt>
                <c:pt idx="204" formatCode="General">
                  <c:v>#N/A</c:v>
                </c:pt>
                <c:pt idx="205">
                  <c:v>177500</c:v>
                </c:pt>
                <c:pt idx="206" formatCode="General">
                  <c:v>#N/A</c:v>
                </c:pt>
                <c:pt idx="207" formatCode="General">
                  <c:v>#N/A</c:v>
                </c:pt>
                <c:pt idx="208">
                  <c:v>182300</c:v>
                </c:pt>
                <c:pt idx="209" formatCode="General">
                  <c:v>#N/A</c:v>
                </c:pt>
                <c:pt idx="210" formatCode="General">
                  <c:v>#N/A</c:v>
                </c:pt>
                <c:pt idx="211">
                  <c:v>185000</c:v>
                </c:pt>
                <c:pt idx="212" formatCode="General">
                  <c:v>#N/A</c:v>
                </c:pt>
                <c:pt idx="213" formatCode="General">
                  <c:v>#N/A</c:v>
                </c:pt>
                <c:pt idx="214">
                  <c:v>185700</c:v>
                </c:pt>
                <c:pt idx="215" formatCode="General">
                  <c:v>#N/A</c:v>
                </c:pt>
                <c:pt idx="216" formatCode="General">
                  <c:v>#N/A</c:v>
                </c:pt>
                <c:pt idx="217">
                  <c:v>200900</c:v>
                </c:pt>
                <c:pt idx="218" formatCode="General">
                  <c:v>#N/A</c:v>
                </c:pt>
                <c:pt idx="219" formatCode="General">
                  <c:v>#N/A</c:v>
                </c:pt>
                <c:pt idx="220">
                  <c:v>204400</c:v>
                </c:pt>
                <c:pt idx="221" formatCode="General">
                  <c:v>#N/A</c:v>
                </c:pt>
                <c:pt idx="222" formatCode="General">
                  <c:v>#N/A</c:v>
                </c:pt>
                <c:pt idx="223">
                  <c:v>212800</c:v>
                </c:pt>
                <c:pt idx="224" formatCode="General">
                  <c:v>#N/A</c:v>
                </c:pt>
                <c:pt idx="225" formatCode="General">
                  <c:v>#N/A</c:v>
                </c:pt>
                <c:pt idx="226">
                  <c:v>223900</c:v>
                </c:pt>
                <c:pt idx="227" formatCode="General">
                  <c:v>#N/A</c:v>
                </c:pt>
                <c:pt idx="228" formatCode="General">
                  <c:v>#N/A</c:v>
                </c:pt>
                <c:pt idx="229">
                  <c:v>228600</c:v>
                </c:pt>
                <c:pt idx="230" formatCode="General">
                  <c:v>#N/A</c:v>
                </c:pt>
                <c:pt idx="231" formatCode="General">
                  <c:v>#N/A</c:v>
                </c:pt>
                <c:pt idx="232">
                  <c:v>230200</c:v>
                </c:pt>
                <c:pt idx="233" formatCode="General">
                  <c:v>#N/A</c:v>
                </c:pt>
                <c:pt idx="234" formatCode="General">
                  <c:v>#N/A</c:v>
                </c:pt>
                <c:pt idx="235">
                  <c:v>232400</c:v>
                </c:pt>
                <c:pt idx="236" formatCode="General">
                  <c:v>#N/A</c:v>
                </c:pt>
                <c:pt idx="237" formatCode="General">
                  <c:v>#N/A</c:v>
                </c:pt>
                <c:pt idx="238">
                  <c:v>228100</c:v>
                </c:pt>
                <c:pt idx="239" formatCode="General">
                  <c:v>#N/A</c:v>
                </c:pt>
                <c:pt idx="240" formatCode="General">
                  <c:v>#N/A</c:v>
                </c:pt>
                <c:pt idx="241">
                  <c:v>224200</c:v>
                </c:pt>
                <c:pt idx="242" formatCode="General">
                  <c:v>#N/A</c:v>
                </c:pt>
                <c:pt idx="243" formatCode="General">
                  <c:v>#N/A</c:v>
                </c:pt>
                <c:pt idx="244">
                  <c:v>226500</c:v>
                </c:pt>
                <c:pt idx="245" formatCode="General">
                  <c:v>#N/A</c:v>
                </c:pt>
                <c:pt idx="246" formatCode="General">
                  <c:v>#N/A</c:v>
                </c:pt>
                <c:pt idx="247">
                  <c:v>227700</c:v>
                </c:pt>
                <c:pt idx="248" formatCode="General">
                  <c:v>#N/A</c:v>
                </c:pt>
                <c:pt idx="249" formatCode="General">
                  <c:v>#N/A</c:v>
                </c:pt>
                <c:pt idx="250">
                  <c:v>129300.00000000001</c:v>
                </c:pt>
                <c:pt idx="251" formatCode="General">
                  <c:v>#N/A</c:v>
                </c:pt>
                <c:pt idx="252" formatCode="General">
                  <c:v>#N/A</c:v>
                </c:pt>
                <c:pt idx="253">
                  <c:v>206200</c:v>
                </c:pt>
                <c:pt idx="254" formatCode="General">
                  <c:v>#N/A</c:v>
                </c:pt>
                <c:pt idx="255" formatCode="General">
                  <c:v>#N/A</c:v>
                </c:pt>
                <c:pt idx="256">
                  <c:v>253600</c:v>
                </c:pt>
                <c:pt idx="257" formatCode="General">
                  <c:v>#N/A</c:v>
                </c:pt>
                <c:pt idx="258" formatCode="General">
                  <c:v>#N/A</c:v>
                </c:pt>
                <c:pt idx="259">
                  <c:v>288800</c:v>
                </c:pt>
                <c:pt idx="260" formatCode="General">
                  <c:v>#N/A</c:v>
                </c:pt>
                <c:pt idx="261" formatCode="General">
                  <c:v>#N/A</c:v>
                </c:pt>
                <c:pt idx="262">
                  <c:v>370000</c:v>
                </c:pt>
                <c:pt idx="263" formatCode="General">
                  <c:v>#N/A</c:v>
                </c:pt>
                <c:pt idx="264" formatCode="General">
                  <c:v>#N/A</c:v>
                </c:pt>
                <c:pt idx="265">
                  <c:v>333600</c:v>
                </c:pt>
                <c:pt idx="266" formatCode="General">
                  <c:v>#N/A</c:v>
                </c:pt>
                <c:pt idx="267" formatCode="General">
                  <c:v>#N/A</c:v>
                </c:pt>
                <c:pt idx="268">
                  <c:v>396200</c:v>
                </c:pt>
                <c:pt idx="269" formatCode="General">
                  <c:v>#N/A</c:v>
                </c:pt>
                <c:pt idx="270" formatCode="General">
                  <c:v>#N/A</c:v>
                </c:pt>
                <c:pt idx="271">
                  <c:v>423500</c:v>
                </c:pt>
                <c:pt idx="272" formatCode="General">
                  <c:v>#N/A</c:v>
                </c:pt>
                <c:pt idx="273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D-4292-995A-BD08397F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84224"/>
        <c:axId val="42085760"/>
      </c:lineChart>
      <c:dateAx>
        <c:axId val="42084224"/>
        <c:scaling>
          <c:orientation val="minMax"/>
          <c:max val="44742"/>
          <c:min val="37437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42085760"/>
        <c:crossesAt val="10000"/>
        <c:auto val="0"/>
        <c:lblOffset val="100"/>
        <c:baseTimeUnit val="months"/>
        <c:majorUnit val="4"/>
        <c:majorTimeUnit val="years"/>
      </c:dateAx>
      <c:valAx>
        <c:axId val="42085760"/>
        <c:scaling>
          <c:orientation val="minMax"/>
          <c:max val="45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42084224"/>
        <c:crosses val="autoZero"/>
        <c:crossBetween val="midCat"/>
        <c:maj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760417756129629"/>
          <c:y val="3.1549191419175622E-2"/>
          <c:w val="0.49751187853929829"/>
          <c:h val="6.3319344092069393E-2"/>
        </c:manualLayout>
      </c:layout>
      <c:overlay val="1"/>
      <c:txPr>
        <a:bodyPr/>
        <a:lstStyle/>
        <a:p>
          <a:pPr>
            <a:defRPr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15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11</xdr:col>
          <xdr:colOff>101600</xdr:colOff>
          <xdr:row>41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s://www.abs.gov.au/ausstats/abs@.nsf/mf/6354.0" TargetMode="External"/><Relationship Id="rId1" Type="http://schemas.openxmlformats.org/officeDocument/2006/relationships/hyperlink" Target="http://www.media.anz.com/phoenix.zhtml?c=248677&amp;p=irol-jobad&amp;nyo=0" TargetMode="External"/><Relationship Id="rId6" Type="http://schemas.openxmlformats.org/officeDocument/2006/relationships/oleObject" Target="../embeddings/Microsoft_Word_97_-_2003_Document.doc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2"/>
  <sheetViews>
    <sheetView tabSelected="1" topLeftCell="A28" zoomScaleNormal="100" workbookViewId="0">
      <selection activeCell="F27" sqref="F27:F28"/>
    </sheetView>
  </sheetViews>
  <sheetFormatPr defaultColWidth="8.81640625" defaultRowHeight="15.5" x14ac:dyDescent="0.35"/>
  <cols>
    <col min="1" max="1" width="12.81640625" style="7" customWidth="1"/>
    <col min="2" max="6" width="10.26953125" style="7" customWidth="1"/>
    <col min="7" max="8" width="1.7265625" style="7" customWidth="1"/>
    <col min="9" max="11" width="8.81640625" style="7" customWidth="1"/>
    <col min="12" max="12" width="1.7265625" style="7" customWidth="1"/>
    <col min="13" max="16384" width="8.81640625" style="7"/>
  </cols>
  <sheetData>
    <row r="1" spans="1:12" ht="29.25" customHeight="1" x14ac:dyDescent="0.55000000000000004">
      <c r="A1" s="26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customHeight="1" x14ac:dyDescent="0.35"/>
    <row r="3" spans="1:12" ht="15.75" customHeight="1" x14ac:dyDescent="0.35"/>
    <row r="4" spans="1:12" ht="15.75" customHeight="1" x14ac:dyDescent="0.35"/>
    <row r="5" spans="1:12" ht="15.75" customHeight="1" x14ac:dyDescent="0.35"/>
    <row r="6" spans="1:12" ht="15.75" customHeight="1" x14ac:dyDescent="0.35"/>
    <row r="7" spans="1:12" ht="15.75" customHeight="1" x14ac:dyDescent="0.35"/>
    <row r="8" spans="1:12" ht="15.75" customHeight="1" x14ac:dyDescent="0.35"/>
    <row r="9" spans="1:12" ht="15.75" customHeight="1" x14ac:dyDescent="0.35"/>
    <row r="10" spans="1:12" ht="15.75" customHeight="1" x14ac:dyDescent="0.35"/>
    <row r="11" spans="1:12" ht="15.75" customHeight="1" x14ac:dyDescent="0.35"/>
    <row r="12" spans="1:12" ht="15.75" customHeight="1" x14ac:dyDescent="0.35"/>
    <row r="13" spans="1:12" ht="15.75" customHeight="1" x14ac:dyDescent="0.35"/>
    <row r="14" spans="1:12" ht="15.75" customHeight="1" x14ac:dyDescent="0.35"/>
    <row r="15" spans="1:12" ht="15.75" customHeight="1" x14ac:dyDescent="0.35"/>
    <row r="16" spans="1:12" ht="15.75" customHeight="1" x14ac:dyDescent="0.35"/>
    <row r="17" spans="1:6" s="14" customFormat="1" ht="12.75" customHeight="1" x14ac:dyDescent="0.3">
      <c r="A17" s="28" t="s">
        <v>0</v>
      </c>
      <c r="B17" s="29" t="s">
        <v>20</v>
      </c>
      <c r="C17" s="29" t="s">
        <v>21</v>
      </c>
      <c r="D17" s="29" t="s">
        <v>30</v>
      </c>
      <c r="E17" s="29" t="s">
        <v>45</v>
      </c>
      <c r="F17" s="29" t="s">
        <v>48</v>
      </c>
    </row>
    <row r="18" spans="1:6" s="14" customFormat="1" ht="12.75" customHeight="1" x14ac:dyDescent="0.3">
      <c r="A18" s="30" t="s">
        <v>6</v>
      </c>
      <c r="B18" s="31"/>
      <c r="C18" s="31"/>
      <c r="D18" s="31"/>
      <c r="E18" s="31"/>
      <c r="F18" s="31"/>
    </row>
    <row r="19" spans="1:6" s="10" customFormat="1" ht="12" customHeight="1" x14ac:dyDescent="0.3">
      <c r="A19" s="9" t="s">
        <v>7</v>
      </c>
      <c r="B19" s="8">
        <f>'1.7 Data'!B222</f>
        <v>165319.95930328799</v>
      </c>
      <c r="C19" s="8">
        <f>'1.7 Data'!B234</f>
        <v>176156.001383864</v>
      </c>
      <c r="D19" s="8">
        <f>'1.7 Data'!B246</f>
        <v>158046.18778793199</v>
      </c>
      <c r="E19" s="52">
        <f>'1.7 Data'!B258</f>
        <v>101714.19805797801</v>
      </c>
      <c r="F19" s="52">
        <f>'1.7 Data'!B270</f>
        <v>200985.26034226001</v>
      </c>
    </row>
    <row r="20" spans="1:6" s="10" customFormat="1" ht="12" customHeight="1" x14ac:dyDescent="0.3">
      <c r="A20" s="9" t="s">
        <v>8</v>
      </c>
      <c r="B20" s="8">
        <f>'1.7 Data'!B223</f>
        <v>168406.422066461</v>
      </c>
      <c r="C20" s="8">
        <f>'1.7 Data'!B235</f>
        <v>177675.26768862101</v>
      </c>
      <c r="D20" s="52">
        <f>'1.7 Data'!B247</f>
        <v>158010.90589553901</v>
      </c>
      <c r="E20" s="52">
        <f>'1.7 Data'!B259</f>
        <v>110869.310019735</v>
      </c>
      <c r="F20" s="52">
        <f>'1.7 Data'!B271</f>
        <v>198342.67057295001</v>
      </c>
    </row>
    <row r="21" spans="1:6" s="10" customFormat="1" ht="12" customHeight="1" x14ac:dyDescent="0.3">
      <c r="A21" s="9" t="s">
        <v>9</v>
      </c>
      <c r="B21" s="8">
        <f>'1.7 Data'!B224</f>
        <v>168599.47270788599</v>
      </c>
      <c r="C21" s="8">
        <f>'1.7 Data'!B236</f>
        <v>178205.73240026899</v>
      </c>
      <c r="D21" s="52">
        <f>'1.7 Data'!B248</f>
        <v>158367.67117094001</v>
      </c>
      <c r="E21" s="52">
        <f>'1.7 Data'!B260</f>
        <v>117503.733031397</v>
      </c>
      <c r="F21" s="52">
        <f>'1.7 Data'!B272</f>
        <v>189382.77226682601</v>
      </c>
    </row>
    <row r="22" spans="1:6" s="10" customFormat="1" ht="12" customHeight="1" x14ac:dyDescent="0.3">
      <c r="A22" s="9" t="s">
        <v>10</v>
      </c>
      <c r="B22" s="8">
        <f>'1.7 Data'!B225</f>
        <v>169970.41777617901</v>
      </c>
      <c r="C22" s="8">
        <f>'1.7 Data'!B237</f>
        <v>176673.68943329601</v>
      </c>
      <c r="D22" s="52">
        <f>'1.7 Data'!B249</f>
        <v>156128.60208935599</v>
      </c>
      <c r="E22" s="52">
        <f>'1.7 Data'!B261</f>
        <v>131995.997232806</v>
      </c>
      <c r="F22" s="52">
        <f>'1.7 Data'!B273</f>
        <v>206165.953083206</v>
      </c>
    </row>
    <row r="23" spans="1:6" s="10" customFormat="1" ht="12" customHeight="1" x14ac:dyDescent="0.3">
      <c r="A23" s="9" t="s">
        <v>11</v>
      </c>
      <c r="B23" s="8">
        <f>'1.7 Data'!B226</f>
        <v>170674.14696996001</v>
      </c>
      <c r="C23" s="8">
        <f>'1.7 Data'!B238</f>
        <v>173695.481170621</v>
      </c>
      <c r="D23" s="52">
        <f>'1.7 Data'!B250</f>
        <v>150256.36146778599</v>
      </c>
      <c r="E23" s="52">
        <f>'1.7 Data'!B262</f>
        <v>144770.81257803799</v>
      </c>
      <c r="F23" s="52">
        <f>'1.7 Data'!B274</f>
        <v>223135.01548986</v>
      </c>
    </row>
    <row r="24" spans="1:6" s="10" customFormat="1" ht="12" customHeight="1" x14ac:dyDescent="0.3">
      <c r="A24" s="9" t="s">
        <v>12</v>
      </c>
      <c r="B24" s="8">
        <f>'1.7 Data'!B227</f>
        <v>166923.376423184</v>
      </c>
      <c r="C24" s="8">
        <f>'1.7 Data'!B239</f>
        <v>170598.00916518399</v>
      </c>
      <c r="D24" s="52">
        <f>'1.7 Data'!B251</f>
        <v>149808.40397738101</v>
      </c>
      <c r="E24" s="52">
        <f>'1.7 Data'!B263</f>
        <v>156228.33247529101</v>
      </c>
      <c r="F24" s="52">
        <f>'1.7 Data'!B275</f>
        <v>218969.06872735999</v>
      </c>
    </row>
    <row r="25" spans="1:6" s="10" customFormat="1" ht="12" customHeight="1" x14ac:dyDescent="0.3">
      <c r="A25" s="20" t="s">
        <v>13</v>
      </c>
      <c r="B25" s="8">
        <f>'1.7 Data'!B228</f>
        <v>172824.58473155001</v>
      </c>
      <c r="C25" s="8">
        <f>'1.7 Data'!B240</f>
        <v>169123.27678312099</v>
      </c>
      <c r="D25" s="52">
        <f>'1.7 Data'!B252</f>
        <v>154211.949255151</v>
      </c>
      <c r="E25" s="52">
        <f>'1.7 Data'!B264</f>
        <v>162683.39897179999</v>
      </c>
      <c r="F25" s="52">
        <f>'1.7 Data'!B276</f>
        <v>217905.04409862601</v>
      </c>
    </row>
    <row r="26" spans="1:6" s="10" customFormat="1" ht="12" customHeight="1" x14ac:dyDescent="0.3">
      <c r="A26" s="9" t="s">
        <v>14</v>
      </c>
      <c r="B26" s="8">
        <f>'1.7 Data'!B229</f>
        <v>178369.14252093399</v>
      </c>
      <c r="C26" s="8">
        <f>'1.7 Data'!B241</f>
        <v>169624.64808884799</v>
      </c>
      <c r="D26" s="52">
        <f>'1.7 Data'!B253</f>
        <v>152832.786013462</v>
      </c>
      <c r="E26" s="52">
        <f>'1.7 Data'!B265</f>
        <v>173392.11541816901</v>
      </c>
      <c r="F26" s="52">
        <f>'1.7 Data'!B277</f>
        <v>242027.38632023401</v>
      </c>
    </row>
    <row r="27" spans="1:6" s="10" customFormat="1" ht="12" customHeight="1" x14ac:dyDescent="0.3">
      <c r="A27" s="9" t="s">
        <v>15</v>
      </c>
      <c r="B27" s="8">
        <f>'1.7 Data'!B230</f>
        <v>178979.99756483399</v>
      </c>
      <c r="C27" s="8">
        <f>'1.7 Data'!B242</f>
        <v>165881.627652369</v>
      </c>
      <c r="D27" s="52">
        <f>'1.7 Data'!B254</f>
        <v>132371.858399007</v>
      </c>
      <c r="E27" s="52">
        <f>'1.7 Data'!B266</f>
        <v>184252.323095236</v>
      </c>
      <c r="F27" s="52">
        <f>'1.7 Data'!B278</f>
        <v>243644.780597965</v>
      </c>
    </row>
    <row r="28" spans="1:6" s="10" customFormat="1" ht="12" customHeight="1" x14ac:dyDescent="0.3">
      <c r="A28" s="9" t="s">
        <v>16</v>
      </c>
      <c r="B28" s="8">
        <f>'1.7 Data'!B231</f>
        <v>175875.14947240401</v>
      </c>
      <c r="C28" s="8">
        <f>'1.7 Data'!B243</f>
        <v>165905.335705262</v>
      </c>
      <c r="D28" s="52">
        <f>'1.7 Data'!B255</f>
        <v>61961.620246022801</v>
      </c>
      <c r="E28" s="52">
        <f>'1.7 Data'!B267</f>
        <v>192047.01886986999</v>
      </c>
      <c r="F28" s="52">
        <f>'1.7 Data'!B279</f>
        <v>242536.15078873001</v>
      </c>
    </row>
    <row r="29" spans="1:6" s="10" customFormat="1" ht="12" customHeight="1" x14ac:dyDescent="0.3">
      <c r="A29" s="9" t="s">
        <v>1</v>
      </c>
      <c r="B29" s="8">
        <f>'1.7 Data'!B232</f>
        <v>182467.98212500199</v>
      </c>
      <c r="C29" s="8">
        <f>'1.7 Data'!B244</f>
        <v>155541.779810554</v>
      </c>
      <c r="D29" s="52">
        <f>'1.7 Data'!B256</f>
        <v>65660.376130782402</v>
      </c>
      <c r="E29" s="52">
        <f>'1.7 Data'!B268</f>
        <v>212582.84718178801</v>
      </c>
    </row>
    <row r="30" spans="1:6" s="10" customFormat="1" ht="12" customHeight="1" x14ac:dyDescent="0.3">
      <c r="A30" s="9" t="s">
        <v>17</v>
      </c>
      <c r="B30" s="8">
        <f>'1.7 Data'!B233</f>
        <v>175136.90670049199</v>
      </c>
      <c r="C30" s="8">
        <f>'1.7 Data'!B245</f>
        <v>159003.47428047701</v>
      </c>
      <c r="D30" s="52">
        <f>'1.7 Data'!B257</f>
        <v>84784.676121105498</v>
      </c>
      <c r="E30" s="52">
        <f>'1.7 Data'!B269</f>
        <v>202658.62379733499</v>
      </c>
    </row>
    <row r="31" spans="1:6" s="10" customFormat="1" ht="12" customHeight="1" x14ac:dyDescent="0.3">
      <c r="A31" s="9"/>
    </row>
    <row r="32" spans="1:6" s="10" customFormat="1" ht="12" customHeight="1" x14ac:dyDescent="0.3">
      <c r="A32" s="9" t="s">
        <v>2</v>
      </c>
      <c r="B32" s="21">
        <f>IF(B30="","",AVERAGE(B19:B30))</f>
        <v>172795.62986351451</v>
      </c>
      <c r="C32" s="21">
        <f>IF(C30="","",AVERAGE(C19:C30))</f>
        <v>169840.36029687384</v>
      </c>
      <c r="D32" s="21">
        <f>IF(D30="","",AVERAGE(D19:D30))</f>
        <v>131870.11654620536</v>
      </c>
      <c r="E32" s="21">
        <f>IF(E30="","",AVERAGE(E19:E30))</f>
        <v>157558.22589412026</v>
      </c>
    </row>
    <row r="33" spans="1:10" s="10" customFormat="1" ht="12" customHeight="1" x14ac:dyDescent="0.3">
      <c r="B33" s="22"/>
      <c r="C33" s="22"/>
      <c r="D33" s="22"/>
      <c r="E33" s="22"/>
      <c r="F33" s="22"/>
    </row>
    <row r="34" spans="1:10" s="14" customFormat="1" ht="12.75" customHeight="1" x14ac:dyDescent="0.3">
      <c r="A34" s="32" t="s">
        <v>29</v>
      </c>
      <c r="B34" s="33"/>
      <c r="C34" s="33"/>
      <c r="D34" s="33"/>
      <c r="E34" s="33"/>
      <c r="F34" s="33"/>
    </row>
    <row r="35" spans="1:10" s="10" customFormat="1" ht="12" customHeight="1" x14ac:dyDescent="0.3">
      <c r="A35" s="10" t="s">
        <v>8</v>
      </c>
      <c r="B35" s="48">
        <f>'1.7 Data'!I223</f>
        <v>200900</v>
      </c>
      <c r="C35" s="48">
        <f>'1.7 Data'!I235</f>
        <v>228600</v>
      </c>
      <c r="D35" s="48">
        <f>'1.7 Data'!I247</f>
        <v>224200</v>
      </c>
      <c r="E35" s="48">
        <f>'1.7 Data'!I259</f>
        <v>206200</v>
      </c>
      <c r="F35" s="48">
        <f>'1.7 Data'!I271</f>
        <v>333600</v>
      </c>
    </row>
    <row r="36" spans="1:10" s="10" customFormat="1" ht="12" customHeight="1" x14ac:dyDescent="0.3">
      <c r="A36" s="10" t="s">
        <v>11</v>
      </c>
      <c r="B36" s="48">
        <f>'1.7 Data'!I226</f>
        <v>204400</v>
      </c>
      <c r="C36" s="48">
        <f>'1.7 Data'!I238</f>
        <v>230200</v>
      </c>
      <c r="D36" s="48">
        <f>'1.7 Data'!I250</f>
        <v>226500</v>
      </c>
      <c r="E36" s="48">
        <f>'1.7 Data'!I262</f>
        <v>253600</v>
      </c>
      <c r="F36" s="48">
        <f>'1.7 Data'!I274</f>
        <v>396200</v>
      </c>
    </row>
    <row r="37" spans="1:10" s="10" customFormat="1" ht="12" customHeight="1" x14ac:dyDescent="0.3">
      <c r="A37" s="10" t="s">
        <v>14</v>
      </c>
      <c r="B37" s="48">
        <f>'1.7 Data'!I229</f>
        <v>212800</v>
      </c>
      <c r="C37" s="48">
        <f>'1.7 Data'!I241</f>
        <v>232400</v>
      </c>
      <c r="D37" s="48">
        <f>'1.7 Data'!I253</f>
        <v>227700</v>
      </c>
      <c r="E37" s="48">
        <f>'1.7 Data'!I265</f>
        <v>288800</v>
      </c>
      <c r="F37" s="48">
        <f>'1.7 Data'!I277</f>
        <v>423500</v>
      </c>
    </row>
    <row r="38" spans="1:10" s="10" customFormat="1" ht="12" customHeight="1" x14ac:dyDescent="0.3">
      <c r="A38" s="10" t="s">
        <v>1</v>
      </c>
      <c r="B38" s="48">
        <f>'1.7 Data'!I232</f>
        <v>223900</v>
      </c>
      <c r="C38" s="48">
        <f>'1.7 Data'!I244</f>
        <v>228100</v>
      </c>
      <c r="D38" s="48">
        <f>'1.7 Data'!I256</f>
        <v>129300.00000000001</v>
      </c>
      <c r="E38" s="48">
        <f>'1.7 Data'!I268</f>
        <v>370000</v>
      </c>
    </row>
    <row r="39" spans="1:10" s="10" customFormat="1" ht="12" customHeight="1" x14ac:dyDescent="0.3">
      <c r="B39" s="48"/>
      <c r="C39" s="48"/>
    </row>
    <row r="40" spans="1:10" s="10" customFormat="1" ht="12" customHeight="1" x14ac:dyDescent="0.3">
      <c r="A40" s="10" t="s">
        <v>2</v>
      </c>
      <c r="B40" s="49">
        <f>AVERAGE(B35:B38)</f>
        <v>210500</v>
      </c>
      <c r="C40" s="49">
        <f>AVERAGE(C35:C38)</f>
        <v>229825</v>
      </c>
      <c r="D40" s="49">
        <f>AVERAGE(D35:D38)</f>
        <v>201925</v>
      </c>
      <c r="E40" s="49">
        <f>AVERAGE(E35:E38)</f>
        <v>279650</v>
      </c>
    </row>
    <row r="41" spans="1:10" s="10" customFormat="1" ht="12" customHeight="1" thickBot="1" x14ac:dyDescent="0.35">
      <c r="A41" s="36"/>
      <c r="B41" s="36"/>
      <c r="C41" s="36"/>
      <c r="D41" s="36"/>
      <c r="E41" s="36"/>
      <c r="F41" s="36"/>
    </row>
    <row r="42" spans="1:10" ht="12" customHeight="1" x14ac:dyDescent="0.35">
      <c r="A42" s="11"/>
      <c r="B42" s="10"/>
      <c r="C42" s="10"/>
      <c r="D42" s="10"/>
      <c r="E42" s="10"/>
      <c r="F42" s="10"/>
    </row>
    <row r="43" spans="1:10" s="15" customFormat="1" ht="12" customHeight="1" x14ac:dyDescent="0.25">
      <c r="A43" s="12" t="s">
        <v>18</v>
      </c>
      <c r="I43" s="23" t="s">
        <v>19</v>
      </c>
    </row>
    <row r="44" spans="1:10" s="15" customFormat="1" ht="12" customHeight="1" x14ac:dyDescent="0.25">
      <c r="A44" s="13" t="s">
        <v>44</v>
      </c>
      <c r="I44" s="75" t="s">
        <v>50</v>
      </c>
      <c r="J44" s="75"/>
    </row>
    <row r="45" spans="1:10" s="15" customFormat="1" ht="12" customHeight="1" x14ac:dyDescent="0.25">
      <c r="A45" s="13"/>
      <c r="I45" s="76" t="s">
        <v>49</v>
      </c>
      <c r="J45" s="76"/>
    </row>
    <row r="46" spans="1:10" s="15" customFormat="1" ht="12" customHeight="1" x14ac:dyDescent="0.25">
      <c r="A46" s="34" t="s">
        <v>22</v>
      </c>
      <c r="B46" s="24"/>
      <c r="C46" s="24"/>
      <c r="D46" s="24"/>
    </row>
    <row r="47" spans="1:10" ht="12" customHeight="1" x14ac:dyDescent="0.35">
      <c r="A47" s="35" t="s">
        <v>47</v>
      </c>
      <c r="B47" s="25"/>
      <c r="C47" s="25"/>
      <c r="D47" s="25"/>
    </row>
    <row r="48" spans="1:10" ht="12" customHeight="1" x14ac:dyDescent="0.35">
      <c r="A48" s="35" t="s">
        <v>46</v>
      </c>
      <c r="B48" s="25"/>
      <c r="C48" s="25"/>
      <c r="D48" s="25"/>
    </row>
    <row r="49" spans="1:4" ht="12" customHeight="1" x14ac:dyDescent="0.35">
      <c r="A49" s="25"/>
      <c r="B49" s="25"/>
      <c r="C49" s="25"/>
      <c r="D49" s="25"/>
    </row>
    <row r="50" spans="1:4" ht="12" customHeight="1" x14ac:dyDescent="0.35"/>
    <row r="51" spans="1:4" ht="12" customHeight="1" x14ac:dyDescent="0.35"/>
    <row r="52" spans="1:4" ht="12" customHeight="1" x14ac:dyDescent="0.35"/>
  </sheetData>
  <mergeCells count="2">
    <mergeCell ref="I44:J44"/>
    <mergeCell ref="I45:J45"/>
  </mergeCells>
  <phoneticPr fontId="0" type="noConversion"/>
  <hyperlinks>
    <hyperlink ref="A47" r:id="rId1" display="Source: ANZ Banking Group, Job advertisements series media release" xr:uid="{00000000-0004-0000-0000-000000000000}"/>
    <hyperlink ref="A48" r:id="rId2" display="ABS, Job vacancies, cat. no. 6354.0" xr:uid="{00000000-0004-0000-0000-000001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3"/>
  <headerFooter alignWithMargins="0">
    <oddFooter>&amp;L&amp;"Times New Roman,Italic"Monthly statistical bulletin&amp;R7</oddFooter>
  </headerFooter>
  <rowBreaks count="1" manualBreakCount="1">
    <brk id="48" max="11" man="1"/>
  </rowBreaks>
  <ignoredErrors>
    <ignoredError sqref="B19:D31" unlockedFormula="1"/>
  </ignoredErrors>
  <drawing r:id="rId4"/>
  <legacyDrawing r:id="rId5"/>
  <oleObjects>
    <mc:AlternateContent xmlns:mc="http://schemas.openxmlformats.org/markup-compatibility/2006">
      <mc:Choice Requires="x14">
        <oleObject progId="Word.Document.8" shapeId="2049" r:id="rId6">
          <objectPr defaultSize="0" autoPict="0" r:id="rId7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11</xdr:col>
                <xdr:colOff>101600</xdr:colOff>
                <xdr:row>41</xdr:row>
                <xdr:rowOff>19050</xdr:rowOff>
              </to>
            </anchor>
          </objectPr>
        </oleObject>
      </mc:Choice>
      <mc:Fallback>
        <oleObject progId="Word.Document.8" shapeId="204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87"/>
  <sheetViews>
    <sheetView zoomScale="75" zoomScaleNormal="75" workbookViewId="0">
      <pane ySplit="5" topLeftCell="A273" activePane="bottomLeft" state="frozen"/>
      <selection pane="bottomLeft" activeCell="H279" sqref="H279"/>
    </sheetView>
  </sheetViews>
  <sheetFormatPr defaultColWidth="8.81640625" defaultRowHeight="14.5" x14ac:dyDescent="0.35"/>
  <cols>
    <col min="1" max="1" width="8.26953125" style="2" customWidth="1"/>
    <col min="2" max="2" width="12" style="3" customWidth="1"/>
    <col min="3" max="3" width="10.7265625" style="3" customWidth="1"/>
    <col min="4" max="4" width="10.7265625" style="2" customWidth="1"/>
    <col min="5" max="5" width="13" style="2" customWidth="1"/>
    <col min="6" max="7" width="9.453125" style="2" customWidth="1"/>
    <col min="8" max="8" width="11.26953125" style="2" customWidth="1"/>
    <col min="9" max="9" width="11.1796875" style="2" customWidth="1"/>
    <col min="10" max="10" width="8.453125" style="2" customWidth="1"/>
    <col min="11" max="11" width="8.81640625" style="2"/>
    <col min="12" max="12" width="11.7265625" style="60" bestFit="1" customWidth="1"/>
    <col min="13" max="13" width="9.453125" style="60" bestFit="1" customWidth="1"/>
    <col min="14" max="14" width="9" style="2" bestFit="1" customWidth="1"/>
    <col min="15" max="16384" width="8.81640625" style="2"/>
  </cols>
  <sheetData>
    <row r="1" spans="1:13" x14ac:dyDescent="0.35">
      <c r="A1" s="1" t="s">
        <v>23</v>
      </c>
    </row>
    <row r="2" spans="1:13" x14ac:dyDescent="0.35">
      <c r="A2" s="1"/>
      <c r="B2" s="37" t="s">
        <v>34</v>
      </c>
      <c r="E2" s="37" t="s">
        <v>36</v>
      </c>
    </row>
    <row r="3" spans="1:13" x14ac:dyDescent="0.35">
      <c r="A3" s="1"/>
      <c r="E3" s="39" t="s">
        <v>42</v>
      </c>
      <c r="F3" s="39" t="s">
        <v>32</v>
      </c>
      <c r="G3" s="39" t="s">
        <v>32</v>
      </c>
      <c r="M3" s="61" t="s">
        <v>37</v>
      </c>
    </row>
    <row r="4" spans="1:13" ht="34.9" customHeight="1" x14ac:dyDescent="0.35">
      <c r="B4" s="77" t="s">
        <v>26</v>
      </c>
      <c r="C4" s="77"/>
      <c r="D4" s="77"/>
      <c r="E4" s="77" t="s">
        <v>24</v>
      </c>
      <c r="F4" s="77"/>
      <c r="G4" s="77"/>
      <c r="H4" s="78" t="s">
        <v>43</v>
      </c>
      <c r="I4" s="78"/>
      <c r="J4" s="40"/>
      <c r="L4" s="61" t="s">
        <v>40</v>
      </c>
      <c r="M4" s="61" t="s">
        <v>39</v>
      </c>
    </row>
    <row r="5" spans="1:13" ht="43.5" x14ac:dyDescent="0.35">
      <c r="A5" s="2" t="s">
        <v>31</v>
      </c>
      <c r="B5" s="38" t="s">
        <v>41</v>
      </c>
      <c r="C5" s="38" t="s">
        <v>4</v>
      </c>
      <c r="D5" s="38" t="s">
        <v>5</v>
      </c>
      <c r="E5" s="41" t="s">
        <v>35</v>
      </c>
      <c r="F5" s="41" t="s">
        <v>25</v>
      </c>
      <c r="G5" s="41" t="s">
        <v>5</v>
      </c>
      <c r="H5" s="41" t="s">
        <v>33</v>
      </c>
      <c r="I5" s="41" t="s">
        <v>27</v>
      </c>
      <c r="J5" s="41" t="s">
        <v>28</v>
      </c>
      <c r="L5" s="62" t="s">
        <v>38</v>
      </c>
      <c r="M5" s="62" t="s">
        <v>38</v>
      </c>
    </row>
    <row r="6" spans="1:13" x14ac:dyDescent="0.35">
      <c r="A6" s="4">
        <v>36342</v>
      </c>
      <c r="B6" s="19">
        <v>68163.556934334207</v>
      </c>
      <c r="C6" s="55" t="s">
        <v>3</v>
      </c>
      <c r="D6" s="55" t="s">
        <v>3</v>
      </c>
      <c r="E6" s="53"/>
      <c r="F6" s="53"/>
      <c r="G6" s="53"/>
      <c r="H6" s="19">
        <f t="shared" ref="H6:H12" si="0">B6</f>
        <v>68163.556934334207</v>
      </c>
      <c r="I6" s="53"/>
      <c r="J6" s="54"/>
      <c r="L6" s="63">
        <v>72190.084000000003</v>
      </c>
      <c r="M6" s="62"/>
    </row>
    <row r="7" spans="1:13" x14ac:dyDescent="0.35">
      <c r="A7" s="4">
        <v>36373</v>
      </c>
      <c r="B7" s="19">
        <v>72204.258010138394</v>
      </c>
      <c r="C7" s="55" t="s">
        <v>3</v>
      </c>
      <c r="D7" s="55" t="s">
        <v>3</v>
      </c>
      <c r="E7" s="53">
        <v>106.9</v>
      </c>
      <c r="F7" s="53"/>
      <c r="G7" s="53"/>
      <c r="H7" s="19">
        <f t="shared" si="0"/>
        <v>72204.258010138394</v>
      </c>
      <c r="I7" s="42">
        <f>E7*1000</f>
        <v>106900</v>
      </c>
      <c r="J7" s="59">
        <v>36373</v>
      </c>
      <c r="L7" s="63">
        <v>75162.798999999999</v>
      </c>
      <c r="M7" s="62"/>
    </row>
    <row r="8" spans="1:13" x14ac:dyDescent="0.35">
      <c r="A8" s="4">
        <v>36404</v>
      </c>
      <c r="B8" s="19">
        <v>76532.063874347106</v>
      </c>
      <c r="C8" s="55">
        <v>5.9938374598365556</v>
      </c>
      <c r="D8" s="55" t="s">
        <v>3</v>
      </c>
      <c r="E8" s="53"/>
      <c r="F8" s="53"/>
      <c r="G8" s="53"/>
      <c r="H8" s="19">
        <f t="shared" si="0"/>
        <v>76532.063874347106</v>
      </c>
      <c r="I8" s="45" t="e">
        <f>NA()</f>
        <v>#N/A</v>
      </c>
      <c r="J8" s="54"/>
      <c r="L8" s="63">
        <v>77774.185999999987</v>
      </c>
      <c r="M8" s="62"/>
    </row>
    <row r="9" spans="1:13" x14ac:dyDescent="0.35">
      <c r="A9" s="4">
        <v>36434</v>
      </c>
      <c r="B9" s="19">
        <v>82273.1578544363</v>
      </c>
      <c r="C9" s="55">
        <v>7.5015538448239454</v>
      </c>
      <c r="D9" s="55" t="s">
        <v>3</v>
      </c>
      <c r="E9" s="53"/>
      <c r="F9" s="53"/>
      <c r="G9" s="53"/>
      <c r="H9" s="19">
        <f t="shared" si="0"/>
        <v>82273.1578544363</v>
      </c>
      <c r="I9" s="45" t="e">
        <f>NA()</f>
        <v>#N/A</v>
      </c>
      <c r="J9" s="54"/>
      <c r="L9" s="63">
        <v>80061.543000000005</v>
      </c>
      <c r="M9" s="62"/>
    </row>
    <row r="10" spans="1:13" x14ac:dyDescent="0.35">
      <c r="A10" s="4">
        <v>36465</v>
      </c>
      <c r="B10" s="19">
        <v>82751.622991736804</v>
      </c>
      <c r="C10" s="55">
        <v>0.58155679176317676</v>
      </c>
      <c r="D10" s="55" t="s">
        <v>3</v>
      </c>
      <c r="E10" s="53">
        <v>109.6</v>
      </c>
      <c r="F10" s="46">
        <f>E10-E7</f>
        <v>2.6999999999999886</v>
      </c>
      <c r="G10" s="53"/>
      <c r="H10" s="19">
        <f t="shared" si="0"/>
        <v>82751.622991736804</v>
      </c>
      <c r="I10" s="42">
        <f>E10*1000</f>
        <v>109600</v>
      </c>
      <c r="J10" s="59">
        <v>36465</v>
      </c>
      <c r="L10" s="63">
        <v>81661.37</v>
      </c>
      <c r="M10" s="62"/>
    </row>
    <row r="11" spans="1:13" x14ac:dyDescent="0.35">
      <c r="A11" s="4">
        <v>36495</v>
      </c>
      <c r="B11" s="19">
        <v>82357.643615623398</v>
      </c>
      <c r="C11" s="55">
        <v>-0.47609866957260749</v>
      </c>
      <c r="D11" s="55" t="s">
        <v>3</v>
      </c>
      <c r="E11" s="53"/>
      <c r="F11" s="44"/>
      <c r="G11" s="53"/>
      <c r="H11" s="19">
        <f t="shared" si="0"/>
        <v>82357.643615623398</v>
      </c>
      <c r="I11" s="45" t="e">
        <f>NA()</f>
        <v>#N/A</v>
      </c>
      <c r="J11" s="54"/>
      <c r="L11" s="63">
        <v>82308.956000000006</v>
      </c>
      <c r="M11" s="62"/>
    </row>
    <row r="12" spans="1:13" x14ac:dyDescent="0.35">
      <c r="A12" s="4">
        <v>36526</v>
      </c>
      <c r="B12" s="19">
        <v>84089.709165350505</v>
      </c>
      <c r="C12" s="55">
        <v>2.1031023638934414</v>
      </c>
      <c r="D12" s="55" t="s">
        <v>3</v>
      </c>
      <c r="E12" s="53"/>
      <c r="F12" s="44"/>
      <c r="G12" s="53"/>
      <c r="H12" s="19">
        <f t="shared" si="0"/>
        <v>84089.709165350505</v>
      </c>
      <c r="I12" s="45" t="e">
        <f>NA()</f>
        <v>#N/A</v>
      </c>
      <c r="J12" s="54"/>
      <c r="L12" s="63">
        <v>82563.069000000003</v>
      </c>
      <c r="M12" s="62"/>
    </row>
    <row r="13" spans="1:13" x14ac:dyDescent="0.35">
      <c r="A13" s="4">
        <v>36557</v>
      </c>
      <c r="B13" s="19">
        <v>81413.406823105295</v>
      </c>
      <c r="C13" s="56">
        <v>-3.1826752272179277</v>
      </c>
      <c r="D13" s="56" t="s">
        <v>3</v>
      </c>
      <c r="E13" s="53">
        <v>118.1</v>
      </c>
      <c r="F13" s="46">
        <f>E13-E10</f>
        <v>8.5</v>
      </c>
      <c r="H13" s="19">
        <f>B13</f>
        <v>81413.406823105295</v>
      </c>
      <c r="I13" s="42">
        <f>E13*1000</f>
        <v>118100</v>
      </c>
      <c r="J13" s="43">
        <v>36557</v>
      </c>
      <c r="L13" s="64">
        <v>83148.381999999998</v>
      </c>
      <c r="M13" s="65">
        <v>113.4</v>
      </c>
    </row>
    <row r="14" spans="1:13" x14ac:dyDescent="0.35">
      <c r="A14" s="4">
        <v>36586</v>
      </c>
      <c r="B14" s="19">
        <v>83606.205434771997</v>
      </c>
      <c r="C14" s="71">
        <v>2.6934121752590414</v>
      </c>
      <c r="D14" s="56" t="s">
        <v>3</v>
      </c>
      <c r="E14" s="53"/>
      <c r="F14" s="44"/>
      <c r="H14" s="19">
        <f t="shared" ref="H14:H77" si="1">B14</f>
        <v>83606.205434771997</v>
      </c>
      <c r="I14" s="45" t="e">
        <f>NA()</f>
        <v>#N/A</v>
      </c>
      <c r="J14" s="43"/>
      <c r="L14" s="64">
        <v>84709.305999999997</v>
      </c>
      <c r="M14" s="66"/>
    </row>
    <row r="15" spans="1:13" x14ac:dyDescent="0.35">
      <c r="A15" s="4">
        <v>36617</v>
      </c>
      <c r="B15" s="19">
        <v>86557.615326038795</v>
      </c>
      <c r="C15" s="71">
        <v>3.5301325731968944</v>
      </c>
      <c r="D15" s="56" t="s">
        <v>3</v>
      </c>
      <c r="E15" s="53"/>
      <c r="F15" s="44"/>
      <c r="H15" s="19">
        <f t="shared" si="1"/>
        <v>86557.615326038795</v>
      </c>
      <c r="I15" s="45" t="e">
        <f>NA()</f>
        <v>#N/A</v>
      </c>
      <c r="J15" s="43"/>
      <c r="L15" s="64">
        <v>87238.86</v>
      </c>
      <c r="M15" s="66"/>
    </row>
    <row r="16" spans="1:13" x14ac:dyDescent="0.35">
      <c r="A16" s="4">
        <v>36647</v>
      </c>
      <c r="B16" s="19">
        <v>91892.388881326304</v>
      </c>
      <c r="C16" s="71">
        <v>6.1632630880516786</v>
      </c>
      <c r="D16" s="56" t="s">
        <v>3</v>
      </c>
      <c r="E16" s="53">
        <v>115.9</v>
      </c>
      <c r="F16" s="46">
        <f>E16-E13</f>
        <v>-2.1999999999999886</v>
      </c>
      <c r="G16" s="46"/>
      <c r="H16" s="19">
        <f t="shared" si="1"/>
        <v>91892.388881326304</v>
      </c>
      <c r="I16" s="42">
        <f>E16*1000</f>
        <v>115900</v>
      </c>
      <c r="J16" s="43">
        <v>36647</v>
      </c>
      <c r="L16" s="64">
        <v>90082.812999999995</v>
      </c>
      <c r="M16" s="65">
        <v>115.1</v>
      </c>
    </row>
    <row r="17" spans="1:13" x14ac:dyDescent="0.35">
      <c r="A17" s="4">
        <v>36678</v>
      </c>
      <c r="B17" s="19">
        <v>92877.211524698898</v>
      </c>
      <c r="C17" s="71">
        <v>1.0717129626964379</v>
      </c>
      <c r="D17" s="56" t="s">
        <v>3</v>
      </c>
      <c r="E17" s="53"/>
      <c r="F17" s="44"/>
      <c r="H17" s="19">
        <f t="shared" si="1"/>
        <v>92877.211524698898</v>
      </c>
      <c r="I17" s="45" t="e">
        <f>NA()</f>
        <v>#N/A</v>
      </c>
      <c r="J17" s="43"/>
      <c r="L17" s="64">
        <v>92380.247999999992</v>
      </c>
      <c r="M17" s="66"/>
    </row>
    <row r="18" spans="1:13" x14ac:dyDescent="0.35">
      <c r="A18" s="4">
        <v>36708</v>
      </c>
      <c r="B18" s="19">
        <v>94161.606421210003</v>
      </c>
      <c r="C18" s="71">
        <v>1.3828956268455102</v>
      </c>
      <c r="D18" s="56" t="s">
        <v>3</v>
      </c>
      <c r="E18" s="53"/>
      <c r="F18" s="44"/>
      <c r="H18" s="19">
        <f t="shared" si="1"/>
        <v>94161.606421210003</v>
      </c>
      <c r="I18" s="45" t="e">
        <f>NA()</f>
        <v>#N/A</v>
      </c>
      <c r="J18" s="43"/>
      <c r="L18" s="64">
        <v>93543.535000000003</v>
      </c>
      <c r="M18" s="66"/>
    </row>
    <row r="19" spans="1:13" x14ac:dyDescent="0.35">
      <c r="A19" s="4">
        <v>36739</v>
      </c>
      <c r="B19" s="19">
        <v>95423.305942027393</v>
      </c>
      <c r="C19" s="71">
        <v>1.3399299021869666</v>
      </c>
      <c r="D19" s="56">
        <v>32.157449673714183</v>
      </c>
      <c r="E19" s="53">
        <v>114.4</v>
      </c>
      <c r="F19" s="46">
        <f>E19-E16</f>
        <v>-1.5</v>
      </c>
      <c r="G19" s="46">
        <f>SUM(E19-E7)/E7*100</f>
        <v>7.0159027128157154</v>
      </c>
      <c r="H19" s="19">
        <f t="shared" si="1"/>
        <v>95423.305942027393</v>
      </c>
      <c r="I19" s="42">
        <f>E19*1000</f>
        <v>114400</v>
      </c>
      <c r="J19" s="43">
        <v>36739</v>
      </c>
      <c r="L19" s="64">
        <v>93757.660999999993</v>
      </c>
      <c r="M19" s="65">
        <v>114.6</v>
      </c>
    </row>
    <row r="20" spans="1:13" x14ac:dyDescent="0.35">
      <c r="A20" s="4">
        <v>36770</v>
      </c>
      <c r="B20" s="19">
        <v>88132.163547158707</v>
      </c>
      <c r="C20" s="71">
        <v>-7.6408402778439495</v>
      </c>
      <c r="D20" s="56">
        <v>15.157176071792634</v>
      </c>
      <c r="E20" s="53"/>
      <c r="F20" s="44"/>
      <c r="H20" s="19">
        <f t="shared" si="1"/>
        <v>88132.163547158707</v>
      </c>
      <c r="I20" s="45" t="e">
        <f>NA()</f>
        <v>#N/A</v>
      </c>
      <c r="J20" s="43"/>
      <c r="L20" s="64">
        <v>93391.426000000007</v>
      </c>
      <c r="M20" s="66"/>
    </row>
    <row r="21" spans="1:13" x14ac:dyDescent="0.35">
      <c r="A21" s="4">
        <v>36800</v>
      </c>
      <c r="B21" s="19">
        <v>90427.766999624306</v>
      </c>
      <c r="C21" s="71">
        <v>2.6047283534997376</v>
      </c>
      <c r="D21" s="56">
        <v>9.911627750591208</v>
      </c>
      <c r="E21" s="53"/>
      <c r="F21" s="44"/>
      <c r="H21" s="19">
        <f t="shared" si="1"/>
        <v>90427.766999624306</v>
      </c>
      <c r="I21" s="45" t="e">
        <f>NA()</f>
        <v>#N/A</v>
      </c>
      <c r="J21" s="43"/>
      <c r="L21" s="64">
        <v>93208.322</v>
      </c>
      <c r="M21" s="66"/>
    </row>
    <row r="22" spans="1:13" x14ac:dyDescent="0.35">
      <c r="A22" s="4">
        <v>36831</v>
      </c>
      <c r="B22" s="19">
        <v>91789.153070531305</v>
      </c>
      <c r="C22" s="71">
        <v>1.5054956194070996</v>
      </c>
      <c r="D22" s="56">
        <v>10.921272299030264</v>
      </c>
      <c r="E22" s="53">
        <v>114.8</v>
      </c>
      <c r="F22" s="46">
        <f>E22-E19</f>
        <v>0.39999999999999147</v>
      </c>
      <c r="G22" s="46">
        <f>SUM(E22-E10)/E10*100</f>
        <v>4.7445255474452583</v>
      </c>
      <c r="H22" s="19">
        <f t="shared" si="1"/>
        <v>91789.153070531305</v>
      </c>
      <c r="I22" s="42">
        <f>E22*1000</f>
        <v>114800</v>
      </c>
      <c r="J22" s="43">
        <v>36831</v>
      </c>
      <c r="L22" s="64">
        <v>93136.116999999998</v>
      </c>
      <c r="M22" s="65">
        <v>110.2</v>
      </c>
    </row>
    <row r="23" spans="1:13" x14ac:dyDescent="0.35">
      <c r="A23" s="4">
        <v>36861</v>
      </c>
      <c r="B23" s="19">
        <v>94298.509094915004</v>
      </c>
      <c r="C23" s="71">
        <v>2.7338263187323406</v>
      </c>
      <c r="D23" s="56">
        <v>14.498794471368768</v>
      </c>
      <c r="E23" s="53"/>
      <c r="F23" s="44"/>
      <c r="H23" s="19">
        <f t="shared" si="1"/>
        <v>94298.509094915004</v>
      </c>
      <c r="I23" s="45" t="e">
        <f>NA()</f>
        <v>#N/A</v>
      </c>
      <c r="J23" s="43"/>
      <c r="L23" s="64">
        <v>92920.334000000003</v>
      </c>
      <c r="M23" s="66"/>
    </row>
    <row r="24" spans="1:13" x14ac:dyDescent="0.35">
      <c r="A24" s="4">
        <v>36892</v>
      </c>
      <c r="B24" s="19">
        <v>95385.033788774497</v>
      </c>
      <c r="C24" s="71">
        <v>1.1522183163742881</v>
      </c>
      <c r="D24" s="56">
        <v>13.432469603638822</v>
      </c>
      <c r="E24" s="53"/>
      <c r="F24" s="44"/>
      <c r="H24" s="19">
        <f t="shared" si="1"/>
        <v>95385.033788774497</v>
      </c>
      <c r="I24" s="45" t="e">
        <f>NA()</f>
        <v>#N/A</v>
      </c>
      <c r="J24" s="43"/>
      <c r="L24" s="64">
        <v>92144.671999999991</v>
      </c>
      <c r="M24" s="66"/>
    </row>
    <row r="25" spans="1:13" x14ac:dyDescent="0.35">
      <c r="A25" s="4">
        <v>36923</v>
      </c>
      <c r="B25" s="19">
        <v>89645.554467121401</v>
      </c>
      <c r="C25" s="71">
        <v>-6.0171696687374379</v>
      </c>
      <c r="D25" s="72">
        <v>10.111538093354682</v>
      </c>
      <c r="E25" s="53">
        <v>99.7</v>
      </c>
      <c r="F25" s="46">
        <f>E25-E22</f>
        <v>-15.099999999999994</v>
      </c>
      <c r="G25" s="46">
        <f>SUM(E25-E13)/E13*100</f>
        <v>-15.58001693480101</v>
      </c>
      <c r="H25" s="19">
        <f t="shared" si="1"/>
        <v>89645.554467121401</v>
      </c>
      <c r="I25" s="42">
        <f>E25*1000</f>
        <v>99700</v>
      </c>
      <c r="J25" s="43">
        <v>36923</v>
      </c>
      <c r="L25" s="64">
        <v>90574.046999999991</v>
      </c>
      <c r="M25" s="65">
        <v>102.6</v>
      </c>
    </row>
    <row r="26" spans="1:13" x14ac:dyDescent="0.35">
      <c r="A26" s="4">
        <v>36951</v>
      </c>
      <c r="B26" s="19">
        <v>88069.753902422293</v>
      </c>
      <c r="C26" s="71">
        <v>-1.7578122797790741</v>
      </c>
      <c r="D26" s="72">
        <v>5.3387765231525606</v>
      </c>
      <c r="E26" s="53"/>
      <c r="F26" s="44"/>
      <c r="G26" s="44"/>
      <c r="H26" s="19">
        <f t="shared" si="1"/>
        <v>88069.753902422293</v>
      </c>
      <c r="I26" s="45" t="e">
        <f>NA()</f>
        <v>#N/A</v>
      </c>
      <c r="J26" s="43"/>
      <c r="L26" s="64">
        <v>88317.906000000003</v>
      </c>
      <c r="M26" s="66"/>
    </row>
    <row r="27" spans="1:13" x14ac:dyDescent="0.35">
      <c r="A27" s="4">
        <v>36982</v>
      </c>
      <c r="B27" s="19">
        <v>85869.942704379704</v>
      </c>
      <c r="C27" s="71">
        <v>-2.4978055468167781</v>
      </c>
      <c r="D27" s="72">
        <v>-0.79446807663174468</v>
      </c>
      <c r="E27" s="53"/>
      <c r="F27" s="44"/>
      <c r="G27" s="44"/>
      <c r="H27" s="19">
        <f t="shared" si="1"/>
        <v>85869.942704379704</v>
      </c>
      <c r="I27" s="45" t="e">
        <f>NA()</f>
        <v>#N/A</v>
      </c>
      <c r="J27" s="43"/>
      <c r="L27" s="64">
        <v>85823.456999999995</v>
      </c>
      <c r="M27" s="66"/>
    </row>
    <row r="28" spans="1:13" x14ac:dyDescent="0.35">
      <c r="A28" s="4">
        <v>37012</v>
      </c>
      <c r="B28" s="19">
        <v>82750.631018395303</v>
      </c>
      <c r="C28" s="71">
        <v>-3.6326001715444249</v>
      </c>
      <c r="D28" s="72">
        <v>-9.9483297520288119</v>
      </c>
      <c r="E28" s="53">
        <v>94</v>
      </c>
      <c r="F28" s="46">
        <f>E28-E25</f>
        <v>-5.7000000000000028</v>
      </c>
      <c r="G28" s="46">
        <f>SUM(E28-E16)/E16*100</f>
        <v>-18.895599654874896</v>
      </c>
      <c r="H28" s="19">
        <f t="shared" si="1"/>
        <v>82750.631018395303</v>
      </c>
      <c r="I28" s="42">
        <f>E28*1000</f>
        <v>94000</v>
      </c>
      <c r="J28" s="43">
        <v>37012</v>
      </c>
      <c r="L28" s="64">
        <v>83664.75</v>
      </c>
      <c r="M28" s="65">
        <v>94.4</v>
      </c>
    </row>
    <row r="29" spans="1:13" x14ac:dyDescent="0.35">
      <c r="A29" s="4">
        <v>37043</v>
      </c>
      <c r="B29" s="19">
        <v>81483.758361443004</v>
      </c>
      <c r="C29" s="71">
        <v>-1.5309522614645346</v>
      </c>
      <c r="D29" s="72">
        <v>-12.267221395020059</v>
      </c>
      <c r="E29" s="53"/>
      <c r="F29" s="44"/>
      <c r="G29" s="44"/>
      <c r="H29" s="19">
        <f t="shared" si="1"/>
        <v>81483.758361443004</v>
      </c>
      <c r="I29" s="45" t="e">
        <f>NA()</f>
        <v>#N/A</v>
      </c>
      <c r="J29" s="43"/>
      <c r="L29" s="64">
        <v>82123.462</v>
      </c>
      <c r="M29" s="66"/>
    </row>
    <row r="30" spans="1:13" x14ac:dyDescent="0.35">
      <c r="A30" s="4">
        <v>37073</v>
      </c>
      <c r="B30" s="19">
        <v>80501.362019419306</v>
      </c>
      <c r="C30" s="71">
        <v>-1.2056345482568673</v>
      </c>
      <c r="D30" s="72">
        <v>-14.507233808952634</v>
      </c>
      <c r="E30" s="53"/>
      <c r="F30" s="44"/>
      <c r="G30" s="44"/>
      <c r="H30" s="19">
        <f t="shared" si="1"/>
        <v>80501.362019419306</v>
      </c>
      <c r="I30" s="45" t="e">
        <f>NA()</f>
        <v>#N/A</v>
      </c>
      <c r="J30" s="43"/>
      <c r="L30" s="64">
        <v>80864.072</v>
      </c>
      <c r="M30" s="66"/>
    </row>
    <row r="31" spans="1:13" x14ac:dyDescent="0.35">
      <c r="A31" s="4">
        <v>37104</v>
      </c>
      <c r="B31" s="19">
        <v>78310.597468833905</v>
      </c>
      <c r="C31" s="71">
        <v>-2.7214006019636372</v>
      </c>
      <c r="D31" s="72">
        <v>-17.933468458523109</v>
      </c>
      <c r="E31" s="53">
        <v>90.2</v>
      </c>
      <c r="F31" s="46">
        <f>E31-E28</f>
        <v>-3.7999999999999972</v>
      </c>
      <c r="G31" s="46">
        <f>SUM(E31-E19)/E19*100</f>
        <v>-21.153846153846157</v>
      </c>
      <c r="H31" s="19">
        <f t="shared" si="1"/>
        <v>78310.597468833905</v>
      </c>
      <c r="I31" s="42">
        <f>E31*1000</f>
        <v>90200</v>
      </c>
      <c r="J31" s="43">
        <v>37104</v>
      </c>
      <c r="L31" s="64">
        <v>79534.290999999997</v>
      </c>
      <c r="M31" s="65">
        <v>89.6</v>
      </c>
    </row>
    <row r="32" spans="1:13" x14ac:dyDescent="0.35">
      <c r="A32" s="4">
        <v>37135</v>
      </c>
      <c r="B32" s="19">
        <v>77958.414527450703</v>
      </c>
      <c r="C32" s="71">
        <v>-0.44972577501195588</v>
      </c>
      <c r="D32" s="72">
        <v>-11.543741365505142</v>
      </c>
      <c r="E32" s="53"/>
      <c r="F32" s="44"/>
      <c r="G32" s="44"/>
      <c r="H32" s="19">
        <f t="shared" si="1"/>
        <v>77958.414527450703</v>
      </c>
      <c r="I32" s="45" t="e">
        <f>NA()</f>
        <v>#N/A</v>
      </c>
      <c r="J32" s="43"/>
      <c r="L32" s="64">
        <v>78116.762000000002</v>
      </c>
      <c r="M32" s="66"/>
    </row>
    <row r="33" spans="1:13" x14ac:dyDescent="0.35">
      <c r="A33" s="4">
        <v>37165</v>
      </c>
      <c r="B33" s="19">
        <v>74664.434937198006</v>
      </c>
      <c r="C33" s="71">
        <v>-4.2253034649554309</v>
      </c>
      <c r="D33" s="72">
        <v>-17.431959878531316</v>
      </c>
      <c r="E33" s="53"/>
      <c r="F33" s="44"/>
      <c r="G33" s="44"/>
      <c r="H33" s="19">
        <f t="shared" si="1"/>
        <v>74664.434937198006</v>
      </c>
      <c r="I33" s="45" t="e">
        <f>NA()</f>
        <v>#N/A</v>
      </c>
      <c r="J33" s="43"/>
      <c r="L33" s="64">
        <v>76944.483000000007</v>
      </c>
      <c r="M33" s="66"/>
    </row>
    <row r="34" spans="1:13" x14ac:dyDescent="0.35">
      <c r="A34" s="4">
        <v>37196</v>
      </c>
      <c r="B34" s="19">
        <v>74104.036758894494</v>
      </c>
      <c r="C34" s="71">
        <v>-0.75055570804877902</v>
      </c>
      <c r="D34" s="72">
        <v>-19.267109151826972</v>
      </c>
      <c r="E34" s="53">
        <v>88.5</v>
      </c>
      <c r="F34" s="46">
        <f>E34-E31</f>
        <v>-1.7000000000000028</v>
      </c>
      <c r="G34" s="46">
        <f>SUM(E34-E22)/E22*100</f>
        <v>-22.909407665505224</v>
      </c>
      <c r="H34" s="19">
        <f t="shared" si="1"/>
        <v>74104.036758894494</v>
      </c>
      <c r="I34" s="42">
        <f>E34*1000</f>
        <v>88500</v>
      </c>
      <c r="J34" s="43">
        <v>37196</v>
      </c>
      <c r="L34" s="64">
        <v>76264.603999999992</v>
      </c>
      <c r="M34" s="65">
        <v>88.9</v>
      </c>
    </row>
    <row r="35" spans="1:13" x14ac:dyDescent="0.35">
      <c r="A35" s="4">
        <v>37226</v>
      </c>
      <c r="B35" s="19">
        <v>76214.454306775195</v>
      </c>
      <c r="C35" s="71">
        <v>2.8479117200418784</v>
      </c>
      <c r="D35" s="71">
        <v>-19.177455679535214</v>
      </c>
      <c r="E35" s="53"/>
      <c r="F35" s="44"/>
      <c r="G35" s="44"/>
      <c r="H35" s="19">
        <f t="shared" si="1"/>
        <v>76214.454306775195</v>
      </c>
      <c r="I35" s="45" t="e">
        <f>NA()</f>
        <v>#N/A</v>
      </c>
      <c r="J35" s="43"/>
      <c r="L35" s="64">
        <v>76341.346000000005</v>
      </c>
      <c r="M35" s="66"/>
    </row>
    <row r="36" spans="1:13" x14ac:dyDescent="0.35">
      <c r="A36" s="4">
        <v>37257</v>
      </c>
      <c r="B36" s="19">
        <v>81659.2838086173</v>
      </c>
      <c r="C36" s="71">
        <v>7.1440903846477823</v>
      </c>
      <c r="D36" s="71">
        <v>-14.38983605179844</v>
      </c>
      <c r="E36" s="53"/>
      <c r="F36" s="44"/>
      <c r="G36" s="44"/>
      <c r="H36" s="19">
        <f t="shared" si="1"/>
        <v>81659.2838086173</v>
      </c>
      <c r="I36" s="45" t="e">
        <f>NA()</f>
        <v>#N/A</v>
      </c>
      <c r="J36" s="43"/>
      <c r="L36" s="64">
        <v>77184.487000000008</v>
      </c>
      <c r="M36" s="66"/>
    </row>
    <row r="37" spans="1:13" x14ac:dyDescent="0.35">
      <c r="A37" s="4">
        <v>37288</v>
      </c>
      <c r="B37" s="19">
        <v>80458.412340342795</v>
      </c>
      <c r="C37" s="71">
        <v>-1.4705878036953521</v>
      </c>
      <c r="D37" s="71">
        <v>-10.24829639505225</v>
      </c>
      <c r="E37" s="53">
        <v>90.5</v>
      </c>
      <c r="F37" s="46">
        <f>E37-E34</f>
        <v>2</v>
      </c>
      <c r="G37" s="46">
        <f>SUM(E37-E25)/E25*100</f>
        <v>-9.2276830491474442</v>
      </c>
      <c r="H37" s="19">
        <f t="shared" si="1"/>
        <v>80458.412340342795</v>
      </c>
      <c r="I37" s="42">
        <f>E37*1000</f>
        <v>90500</v>
      </c>
      <c r="J37" s="43">
        <v>37288</v>
      </c>
      <c r="L37" s="64">
        <v>78531.975999999995</v>
      </c>
      <c r="M37" s="65">
        <v>91.7</v>
      </c>
    </row>
    <row r="38" spans="1:13" x14ac:dyDescent="0.35">
      <c r="A38" s="4">
        <v>37316</v>
      </c>
      <c r="B38" s="19">
        <v>79030.2222325396</v>
      </c>
      <c r="C38" s="71">
        <v>-1.7750662314362984</v>
      </c>
      <c r="D38" s="71">
        <v>-10.26405919096598</v>
      </c>
      <c r="E38" s="53"/>
      <c r="F38" s="44"/>
      <c r="G38" s="44"/>
      <c r="H38" s="19">
        <f t="shared" si="1"/>
        <v>79030.2222325396</v>
      </c>
      <c r="I38" s="45" t="e">
        <f>NA()</f>
        <v>#N/A</v>
      </c>
      <c r="J38" s="43"/>
      <c r="L38" s="64">
        <v>79961.353000000003</v>
      </c>
      <c r="M38" s="66"/>
    </row>
    <row r="39" spans="1:13" x14ac:dyDescent="0.35">
      <c r="A39" s="4">
        <v>37347</v>
      </c>
      <c r="B39" s="19">
        <v>83840.216345672001</v>
      </c>
      <c r="C39" s="71">
        <v>6.0862717796483139</v>
      </c>
      <c r="D39" s="71">
        <v>-2.3637215709987629</v>
      </c>
      <c r="E39" s="53"/>
      <c r="F39" s="44"/>
      <c r="G39" s="44"/>
      <c r="H39" s="19">
        <f t="shared" si="1"/>
        <v>83840.216345672001</v>
      </c>
      <c r="I39" s="45" t="e">
        <f>NA()</f>
        <v>#N/A</v>
      </c>
      <c r="J39" s="43"/>
      <c r="L39" s="64">
        <v>81109.748000000007</v>
      </c>
      <c r="M39" s="66"/>
    </row>
    <row r="40" spans="1:13" x14ac:dyDescent="0.35">
      <c r="A40" s="4">
        <v>37377</v>
      </c>
      <c r="B40" s="19">
        <v>81759.460082749094</v>
      </c>
      <c r="C40" s="71">
        <v>-2.4818116574794828</v>
      </c>
      <c r="D40" s="71">
        <v>-1.1977805165327027</v>
      </c>
      <c r="E40" s="53">
        <v>96.2</v>
      </c>
      <c r="F40" s="46">
        <f>E40-E37</f>
        <v>5.7000000000000028</v>
      </c>
      <c r="G40" s="46">
        <f>SUM(E40-E28)/E28*100</f>
        <v>2.3404255319148968</v>
      </c>
      <c r="H40" s="19">
        <f t="shared" si="1"/>
        <v>81759.460082749094</v>
      </c>
      <c r="I40" s="42">
        <f>E40*1000</f>
        <v>96200</v>
      </c>
      <c r="J40" s="43">
        <v>37377</v>
      </c>
      <c r="L40" s="64">
        <v>81886.127000000008</v>
      </c>
      <c r="M40" s="65">
        <v>95.7</v>
      </c>
    </row>
    <row r="41" spans="1:13" x14ac:dyDescent="0.35">
      <c r="A41" s="4">
        <v>37408</v>
      </c>
      <c r="B41" s="19">
        <v>82459.775324660295</v>
      </c>
      <c r="C41" s="71">
        <v>0.85655560983697399</v>
      </c>
      <c r="D41" s="71">
        <v>1.197805529401208</v>
      </c>
      <c r="E41" s="53"/>
      <c r="F41" s="44"/>
      <c r="G41" s="44"/>
      <c r="H41" s="19">
        <f t="shared" si="1"/>
        <v>82459.775324660295</v>
      </c>
      <c r="I41" s="45" t="e">
        <f>NA()</f>
        <v>#N/A</v>
      </c>
      <c r="J41" s="43"/>
      <c r="L41" s="64">
        <v>82520.074000000008</v>
      </c>
      <c r="M41" s="66"/>
    </row>
    <row r="42" spans="1:13" x14ac:dyDescent="0.35">
      <c r="A42" s="4">
        <v>37438</v>
      </c>
      <c r="B42" s="19">
        <v>81475.770519466299</v>
      </c>
      <c r="C42" s="71">
        <v>-1.1933149239368817</v>
      </c>
      <c r="D42" s="71">
        <v>1.2104248618947935</v>
      </c>
      <c r="E42" s="53"/>
      <c r="F42" s="44"/>
      <c r="G42" s="44"/>
      <c r="H42" s="19">
        <f t="shared" si="1"/>
        <v>81475.770519466299</v>
      </c>
      <c r="I42" s="45" t="e">
        <f>NA()</f>
        <v>#N/A</v>
      </c>
      <c r="J42" s="43"/>
      <c r="L42" s="64">
        <v>83205.073999999993</v>
      </c>
      <c r="M42" s="66"/>
    </row>
    <row r="43" spans="1:13" x14ac:dyDescent="0.35">
      <c r="A43" s="4">
        <v>37469</v>
      </c>
      <c r="B43" s="19">
        <v>81860.245474880401</v>
      </c>
      <c r="C43" s="71">
        <v>0.47188870134371541</v>
      </c>
      <c r="D43" s="71">
        <v>4.5327811570575562</v>
      </c>
      <c r="E43" s="53">
        <v>103</v>
      </c>
      <c r="F43" s="46">
        <f>E43-E40</f>
        <v>6.7999999999999972</v>
      </c>
      <c r="G43" s="46">
        <f>SUM(E43-E31)/E31*100</f>
        <v>14.190687361419066</v>
      </c>
      <c r="H43" s="19">
        <f t="shared" si="1"/>
        <v>81860.245474880401</v>
      </c>
      <c r="I43" s="42">
        <f>E43*1000</f>
        <v>103000</v>
      </c>
      <c r="J43" s="43">
        <v>37469</v>
      </c>
      <c r="L43" s="64">
        <v>83966.635999999999</v>
      </c>
      <c r="M43" s="65">
        <v>99.8</v>
      </c>
    </row>
    <row r="44" spans="1:13" x14ac:dyDescent="0.35">
      <c r="A44" s="4">
        <v>37500</v>
      </c>
      <c r="B44" s="19">
        <v>83285.497408251395</v>
      </c>
      <c r="C44" s="71">
        <v>1.7410794764942921</v>
      </c>
      <c r="D44" s="71">
        <v>6.8332365570684033</v>
      </c>
      <c r="E44" s="53"/>
      <c r="F44" s="44"/>
      <c r="G44" s="44"/>
      <c r="H44" s="19">
        <f t="shared" si="1"/>
        <v>83285.497408251395</v>
      </c>
      <c r="I44" s="45" t="e">
        <f>NA()</f>
        <v>#N/A</v>
      </c>
      <c r="J44" s="43"/>
      <c r="L44" s="64">
        <v>84552.467000000004</v>
      </c>
      <c r="M44" s="66"/>
    </row>
    <row r="45" spans="1:13" x14ac:dyDescent="0.35">
      <c r="A45" s="4">
        <v>37530</v>
      </c>
      <c r="B45" s="19">
        <v>84961.950026284205</v>
      </c>
      <c r="C45" s="71">
        <v>2.0128986080435283</v>
      </c>
      <c r="D45" s="71">
        <v>13.791727075611931</v>
      </c>
      <c r="E45" s="53"/>
      <c r="F45" s="44"/>
      <c r="G45" s="44"/>
      <c r="H45" s="19">
        <f t="shared" si="1"/>
        <v>84961.950026284205</v>
      </c>
      <c r="I45" s="45" t="e">
        <f>NA()</f>
        <v>#N/A</v>
      </c>
      <c r="J45" s="43"/>
      <c r="L45" s="64">
        <v>84943.21100000001</v>
      </c>
      <c r="M45" s="66"/>
    </row>
    <row r="46" spans="1:13" x14ac:dyDescent="0.35">
      <c r="A46" s="4">
        <v>37561</v>
      </c>
      <c r="B46" s="19">
        <v>85723.537494160904</v>
      </c>
      <c r="C46" s="71">
        <v>0.89638652083796444</v>
      </c>
      <c r="D46" s="71">
        <v>15.679983498161803</v>
      </c>
      <c r="E46" s="53">
        <v>97.6</v>
      </c>
      <c r="F46" s="46">
        <f>E46-E43</f>
        <v>-5.4000000000000057</v>
      </c>
      <c r="G46" s="46">
        <f>SUM(E46-E34)/E34*100</f>
        <v>10.282485875706209</v>
      </c>
      <c r="H46" s="19">
        <f t="shared" si="1"/>
        <v>85723.537494160904</v>
      </c>
      <c r="I46" s="42">
        <f>E46*1000</f>
        <v>97600</v>
      </c>
      <c r="J46" s="43">
        <v>37561</v>
      </c>
      <c r="L46" s="64">
        <v>85113.409</v>
      </c>
      <c r="M46" s="65">
        <v>103.1</v>
      </c>
    </row>
    <row r="47" spans="1:13" x14ac:dyDescent="0.35">
      <c r="A47" s="4">
        <v>37591</v>
      </c>
      <c r="B47" s="19">
        <v>84544.044013881794</v>
      </c>
      <c r="C47" s="71">
        <v>-1.3759272129424858</v>
      </c>
      <c r="D47" s="71">
        <v>10.929146948397332</v>
      </c>
      <c r="E47" s="53"/>
      <c r="F47" s="44"/>
      <c r="G47" s="44"/>
      <c r="H47" s="19">
        <f t="shared" si="1"/>
        <v>84544.044013881794</v>
      </c>
      <c r="I47" s="45" t="e">
        <f>NA()</f>
        <v>#N/A</v>
      </c>
      <c r="J47" s="43"/>
      <c r="L47" s="64">
        <v>84951.864999999991</v>
      </c>
      <c r="M47" s="66"/>
    </row>
    <row r="48" spans="1:13" x14ac:dyDescent="0.35">
      <c r="A48" s="4">
        <v>37622</v>
      </c>
      <c r="B48" s="19">
        <v>86882.343186057304</v>
      </c>
      <c r="C48" s="71">
        <v>2.7657763470500214</v>
      </c>
      <c r="D48" s="71">
        <v>6.39616113910715</v>
      </c>
      <c r="E48" s="53"/>
      <c r="F48" s="44"/>
      <c r="G48" s="44"/>
      <c r="H48" s="19">
        <f t="shared" si="1"/>
        <v>86882.343186057304</v>
      </c>
      <c r="I48" s="45" t="e">
        <f>NA()</f>
        <v>#N/A</v>
      </c>
      <c r="J48" s="43"/>
      <c r="L48" s="64">
        <v>84521.954999999987</v>
      </c>
      <c r="M48" s="66"/>
    </row>
    <row r="49" spans="1:13" x14ac:dyDescent="0.35">
      <c r="A49" s="4">
        <v>37653</v>
      </c>
      <c r="B49" s="19">
        <v>84924.440263017299</v>
      </c>
      <c r="C49" s="71">
        <v>-2.2535107263937135</v>
      </c>
      <c r="D49" s="71">
        <v>5.5507283735391155</v>
      </c>
      <c r="E49" s="53">
        <v>109.7</v>
      </c>
      <c r="F49" s="46">
        <f>E49-E46</f>
        <v>12.100000000000009</v>
      </c>
      <c r="G49" s="46">
        <f>SUM(E49-E37)/E37*100</f>
        <v>21.215469613259671</v>
      </c>
      <c r="H49" s="19">
        <f t="shared" si="1"/>
        <v>84924.440263017299</v>
      </c>
      <c r="I49" s="42">
        <f>E49*1000</f>
        <v>109700</v>
      </c>
      <c r="J49" s="43">
        <v>37653</v>
      </c>
      <c r="L49" s="64">
        <v>84017.968999999997</v>
      </c>
      <c r="M49" s="65">
        <v>104.8</v>
      </c>
    </row>
    <row r="50" spans="1:13" x14ac:dyDescent="0.35">
      <c r="A50" s="4">
        <v>37681</v>
      </c>
      <c r="B50" s="19">
        <v>86234.862726606996</v>
      </c>
      <c r="C50" s="71">
        <v>1.5430451581796945</v>
      </c>
      <c r="D50" s="71">
        <v>9.1163105588497189</v>
      </c>
      <c r="E50" s="53"/>
      <c r="F50" s="44"/>
      <c r="G50" s="44"/>
      <c r="H50" s="19">
        <f t="shared" si="1"/>
        <v>86234.862726606996</v>
      </c>
      <c r="I50" s="45" t="e">
        <f>NA()</f>
        <v>#N/A</v>
      </c>
      <c r="J50" s="43"/>
      <c r="L50" s="64">
        <v>83662.405999999988</v>
      </c>
      <c r="M50" s="66"/>
    </row>
    <row r="51" spans="1:13" x14ac:dyDescent="0.35">
      <c r="A51" s="4">
        <v>37712</v>
      </c>
      <c r="B51" s="19">
        <v>83233.048147203706</v>
      </c>
      <c r="C51" s="71">
        <v>-3.4809756570495551</v>
      </c>
      <c r="D51" s="71">
        <v>-0.72419684124496086</v>
      </c>
      <c r="E51" s="53"/>
      <c r="F51" s="44"/>
      <c r="G51" s="44"/>
      <c r="H51" s="19">
        <f t="shared" si="1"/>
        <v>83233.048147203706</v>
      </c>
      <c r="I51" s="45" t="e">
        <f>NA()</f>
        <v>#N/A</v>
      </c>
      <c r="J51" s="43"/>
      <c r="L51" s="64">
        <v>83712.90400000001</v>
      </c>
      <c r="M51" s="66"/>
    </row>
    <row r="52" spans="1:13" x14ac:dyDescent="0.35">
      <c r="A52" s="4">
        <v>37742</v>
      </c>
      <c r="B52" s="19">
        <v>83237.993297548193</v>
      </c>
      <c r="C52" s="71">
        <v>5.9413303424236119E-3</v>
      </c>
      <c r="D52" s="71">
        <v>1.808394054098045</v>
      </c>
      <c r="E52" s="53">
        <v>104.6</v>
      </c>
      <c r="F52" s="46">
        <f>E52-E49</f>
        <v>-5.1000000000000085</v>
      </c>
      <c r="G52" s="46">
        <f>SUM(E52-E40)/E40*100</f>
        <v>8.731808731808723</v>
      </c>
      <c r="H52" s="19">
        <f t="shared" si="1"/>
        <v>83237.993297548193</v>
      </c>
      <c r="I52" s="42">
        <f>E52*1000</f>
        <v>104600</v>
      </c>
      <c r="J52" s="43">
        <v>37742</v>
      </c>
      <c r="L52" s="64">
        <v>84350.608000000007</v>
      </c>
      <c r="M52" s="65">
        <v>105.9</v>
      </c>
    </row>
    <row r="53" spans="1:13" x14ac:dyDescent="0.35">
      <c r="A53" s="4">
        <v>37773</v>
      </c>
      <c r="B53" s="19">
        <v>85721.339617955702</v>
      </c>
      <c r="C53" s="71">
        <v>2.9834288670683975</v>
      </c>
      <c r="D53" s="71">
        <v>3.9553397768232941</v>
      </c>
      <c r="E53" s="53"/>
      <c r="F53" s="44"/>
      <c r="G53" s="44"/>
      <c r="H53" s="19">
        <f t="shared" si="1"/>
        <v>85721.339617955702</v>
      </c>
      <c r="I53" s="45" t="e">
        <f>NA()</f>
        <v>#N/A</v>
      </c>
      <c r="J53" s="43"/>
      <c r="L53" s="64">
        <v>85673.081000000006</v>
      </c>
      <c r="M53" s="66"/>
    </row>
    <row r="54" spans="1:13" x14ac:dyDescent="0.35">
      <c r="A54" s="4">
        <v>37803</v>
      </c>
      <c r="B54" s="19">
        <v>93275.865215229904</v>
      </c>
      <c r="C54" s="71">
        <v>8.8128879354234755</v>
      </c>
      <c r="D54" s="71">
        <v>14.482949495941625</v>
      </c>
      <c r="E54" s="53"/>
      <c r="F54" s="44"/>
      <c r="G54" s="44"/>
      <c r="H54" s="19">
        <f t="shared" si="1"/>
        <v>93275.865215229904</v>
      </c>
      <c r="I54" s="45" t="e">
        <f>NA()</f>
        <v>#N/A</v>
      </c>
      <c r="J54" s="43"/>
      <c r="L54" s="64">
        <v>87697.73</v>
      </c>
      <c r="M54" s="66"/>
    </row>
    <row r="55" spans="1:13" x14ac:dyDescent="0.35">
      <c r="A55" s="4">
        <v>37834</v>
      </c>
      <c r="B55" s="19">
        <v>89503.413630697803</v>
      </c>
      <c r="C55" s="71">
        <v>-4.0444026713955878</v>
      </c>
      <c r="D55" s="71">
        <v>9.336849787682084</v>
      </c>
      <c r="E55" s="53">
        <v>104.1</v>
      </c>
      <c r="F55" s="46">
        <f>E55-E52</f>
        <v>-0.5</v>
      </c>
      <c r="G55" s="46">
        <f>SUM(E55-E43)/E43*100</f>
        <v>1.0679611650485381</v>
      </c>
      <c r="H55" s="19">
        <f t="shared" si="1"/>
        <v>89503.413630697803</v>
      </c>
      <c r="I55" s="42">
        <f>E55*1000</f>
        <v>104100</v>
      </c>
      <c r="J55" s="43">
        <v>37834</v>
      </c>
      <c r="L55" s="64">
        <v>90324.782999999996</v>
      </c>
      <c r="M55" s="65">
        <v>104.6</v>
      </c>
    </row>
    <row r="56" spans="1:13" x14ac:dyDescent="0.35">
      <c r="A56" s="4">
        <v>37865</v>
      </c>
      <c r="B56" s="19">
        <v>92625.066997523798</v>
      </c>
      <c r="C56" s="71">
        <v>3.487747830162462</v>
      </c>
      <c r="D56" s="71">
        <v>11.213920646341833</v>
      </c>
      <c r="E56" s="53"/>
      <c r="F56" s="44"/>
      <c r="G56" s="44"/>
      <c r="H56" s="19">
        <f t="shared" si="1"/>
        <v>92625.066997523798</v>
      </c>
      <c r="I56" s="45" t="e">
        <f>NA()</f>
        <v>#N/A</v>
      </c>
      <c r="J56" s="43"/>
      <c r="L56" s="64">
        <v>93148.37</v>
      </c>
      <c r="M56" s="66"/>
    </row>
    <row r="57" spans="1:13" x14ac:dyDescent="0.35">
      <c r="A57" s="4">
        <v>37895</v>
      </c>
      <c r="B57" s="19">
        <v>94484.296432718096</v>
      </c>
      <c r="C57" s="71">
        <v>2.007263795279087</v>
      </c>
      <c r="D57" s="71">
        <v>11.207777603371881</v>
      </c>
      <c r="E57" s="53"/>
      <c r="F57" s="44"/>
      <c r="G57" s="44"/>
      <c r="H57" s="19">
        <f t="shared" si="1"/>
        <v>94484.296432718096</v>
      </c>
      <c r="I57" s="45" t="e">
        <f>NA()</f>
        <v>#N/A</v>
      </c>
      <c r="J57" s="43"/>
      <c r="L57" s="64">
        <v>95830.52</v>
      </c>
      <c r="M57" s="66"/>
    </row>
    <row r="58" spans="1:13" x14ac:dyDescent="0.35">
      <c r="A58" s="4">
        <v>37926</v>
      </c>
      <c r="B58" s="19">
        <v>99032.930439504402</v>
      </c>
      <c r="C58" s="71">
        <v>4.8141693154537819</v>
      </c>
      <c r="D58" s="71">
        <v>15.525949271808898</v>
      </c>
      <c r="E58" s="53">
        <v>107.5</v>
      </c>
      <c r="F58" s="46">
        <f>E58-E55</f>
        <v>3.4000000000000057</v>
      </c>
      <c r="G58" s="46">
        <f>SUM(E58-E46)/E46*100</f>
        <v>10.143442622950827</v>
      </c>
      <c r="H58" s="19">
        <f t="shared" si="1"/>
        <v>99032.930439504402</v>
      </c>
      <c r="I58" s="42">
        <f>E58*1000</f>
        <v>107500</v>
      </c>
      <c r="J58" s="43">
        <v>37926</v>
      </c>
      <c r="L58" s="64">
        <v>98275.203999999998</v>
      </c>
      <c r="M58" s="65">
        <v>105.3</v>
      </c>
    </row>
    <row r="59" spans="1:13" x14ac:dyDescent="0.35">
      <c r="A59" s="4">
        <v>37956</v>
      </c>
      <c r="B59" s="19">
        <v>100424.53593026601</v>
      </c>
      <c r="C59" s="71">
        <v>1.4051947009804877</v>
      </c>
      <c r="D59" s="71">
        <v>18.783690917099619</v>
      </c>
      <c r="E59" s="53"/>
      <c r="F59" s="44"/>
      <c r="G59" s="44"/>
      <c r="H59" s="19">
        <f t="shared" si="1"/>
        <v>100424.53593026601</v>
      </c>
      <c r="I59" s="45" t="e">
        <f>NA()</f>
        <v>#N/A</v>
      </c>
      <c r="J59" s="43"/>
      <c r="L59" s="64">
        <v>100635.88099999999</v>
      </c>
      <c r="M59" s="66"/>
    </row>
    <row r="60" spans="1:13" x14ac:dyDescent="0.35">
      <c r="A60" s="4">
        <v>37987</v>
      </c>
      <c r="B60" s="19">
        <v>94868.817359488196</v>
      </c>
      <c r="C60" s="71">
        <v>-5.5322322571006595</v>
      </c>
      <c r="D60" s="71">
        <v>9.1922868105985174</v>
      </c>
      <c r="E60" s="53"/>
      <c r="F60" s="44"/>
      <c r="G60" s="44"/>
      <c r="H60" s="19">
        <f t="shared" si="1"/>
        <v>94868.817359488196</v>
      </c>
      <c r="I60" s="45" t="e">
        <f>NA()</f>
        <v>#N/A</v>
      </c>
      <c r="J60" s="43"/>
      <c r="L60" s="64">
        <v>89774.944000000003</v>
      </c>
    </row>
    <row r="61" spans="1:13" x14ac:dyDescent="0.35">
      <c r="A61" s="4">
        <v>38018</v>
      </c>
      <c r="B61" s="19">
        <v>92590.451902126297</v>
      </c>
      <c r="C61" s="71">
        <v>-2.401595720044071</v>
      </c>
      <c r="D61" s="71">
        <v>9.026861543469451</v>
      </c>
      <c r="E61" s="53">
        <v>103.8</v>
      </c>
      <c r="F61" s="46">
        <f>E61-E58</f>
        <v>-3.7000000000000028</v>
      </c>
      <c r="G61" s="46">
        <f>SUM(E61-E49)/E49*100</f>
        <v>-5.3783044667274433</v>
      </c>
      <c r="H61" s="19">
        <f t="shared" si="1"/>
        <v>92590.451902126297</v>
      </c>
      <c r="I61" s="42">
        <f>E61*1000</f>
        <v>103800</v>
      </c>
      <c r="J61" s="43">
        <v>38018</v>
      </c>
      <c r="L61" s="64">
        <v>92265.953999999998</v>
      </c>
      <c r="M61" s="65">
        <v>110.8</v>
      </c>
    </row>
    <row r="62" spans="1:13" x14ac:dyDescent="0.35">
      <c r="A62" s="4">
        <v>38047</v>
      </c>
      <c r="B62" s="19">
        <v>95835.770530864203</v>
      </c>
      <c r="C62" s="71">
        <v>3.5050251533153869</v>
      </c>
      <c r="D62" s="71">
        <v>11.133441279654207</v>
      </c>
      <c r="E62" s="53"/>
      <c r="F62" s="44"/>
      <c r="G62" s="44"/>
      <c r="H62" s="19">
        <f t="shared" si="1"/>
        <v>95835.770530864203</v>
      </c>
      <c r="I62" s="45" t="e">
        <f>NA()</f>
        <v>#N/A</v>
      </c>
      <c r="J62" s="43"/>
      <c r="L62" s="64">
        <v>95117.206000000006</v>
      </c>
      <c r="M62" s="66"/>
    </row>
    <row r="63" spans="1:13" x14ac:dyDescent="0.35">
      <c r="A63" s="4">
        <v>38078</v>
      </c>
      <c r="B63" s="19">
        <v>96821.471029028398</v>
      </c>
      <c r="C63" s="71">
        <v>1.0285308843494363</v>
      </c>
      <c r="D63" s="71">
        <v>16.325754233814166</v>
      </c>
      <c r="E63" s="53"/>
      <c r="F63" s="44"/>
      <c r="G63" s="44"/>
      <c r="H63" s="19">
        <f t="shared" si="1"/>
        <v>96821.471029028398</v>
      </c>
      <c r="I63" s="45" t="e">
        <f>NA()</f>
        <v>#N/A</v>
      </c>
      <c r="J63" s="43"/>
      <c r="L63" s="64">
        <v>98246.911999999997</v>
      </c>
      <c r="M63" s="66"/>
    </row>
    <row r="64" spans="1:13" x14ac:dyDescent="0.35">
      <c r="A64" s="4">
        <v>38108</v>
      </c>
      <c r="B64" s="19">
        <v>102479.82764084901</v>
      </c>
      <c r="C64" s="71">
        <v>5.8441134509556747</v>
      </c>
      <c r="D64" s="71">
        <v>23.116648517123224</v>
      </c>
      <c r="E64" s="53">
        <v>127.1</v>
      </c>
      <c r="F64" s="46">
        <f>E64-E61</f>
        <v>23.299999999999997</v>
      </c>
      <c r="G64" s="46">
        <f>SUM(E64-E52)/E52*100</f>
        <v>21.510516252390058</v>
      </c>
      <c r="H64" s="19">
        <f t="shared" si="1"/>
        <v>102479.82764084901</v>
      </c>
      <c r="I64" s="42">
        <f>E64*1000</f>
        <v>127100</v>
      </c>
      <c r="J64" s="43">
        <v>38108</v>
      </c>
      <c r="L64" s="64">
        <v>101395.458</v>
      </c>
      <c r="M64" s="65">
        <v>119.3</v>
      </c>
    </row>
    <row r="65" spans="1:13" x14ac:dyDescent="0.35">
      <c r="A65" s="4">
        <v>38139</v>
      </c>
      <c r="B65" s="19">
        <v>105652.20127299101</v>
      </c>
      <c r="C65" s="71">
        <v>3.0956078919842582</v>
      </c>
      <c r="D65" s="71">
        <v>23.250758497083112</v>
      </c>
      <c r="E65" s="53"/>
      <c r="F65" s="44"/>
      <c r="G65" s="44"/>
      <c r="H65" s="19">
        <f t="shared" si="1"/>
        <v>105652.20127299101</v>
      </c>
      <c r="I65" s="45" t="e">
        <f>NA()</f>
        <v>#N/A</v>
      </c>
      <c r="J65" s="43"/>
      <c r="L65" s="64">
        <v>104369.433</v>
      </c>
      <c r="M65" s="66"/>
    </row>
    <row r="66" spans="1:13" x14ac:dyDescent="0.35">
      <c r="A66" s="4">
        <v>38169</v>
      </c>
      <c r="B66" s="19">
        <v>105404.29463227</v>
      </c>
      <c r="C66" s="71">
        <v>-0.23464408477438781</v>
      </c>
      <c r="D66" s="71">
        <v>13.002751986330324</v>
      </c>
      <c r="E66" s="53"/>
      <c r="F66" s="44"/>
      <c r="G66" s="44"/>
      <c r="H66" s="19">
        <f t="shared" si="1"/>
        <v>105404.29463227</v>
      </c>
      <c r="I66" s="45" t="e">
        <f>NA()</f>
        <v>#N/A</v>
      </c>
      <c r="J66" s="43"/>
      <c r="L66" s="64">
        <v>107111.99100000001</v>
      </c>
      <c r="M66" s="66"/>
    </row>
    <row r="67" spans="1:13" x14ac:dyDescent="0.35">
      <c r="A67" s="4">
        <v>38200</v>
      </c>
      <c r="B67" s="19">
        <v>109763.199925625</v>
      </c>
      <c r="C67" s="71">
        <v>4.1354152680041807</v>
      </c>
      <c r="D67" s="71">
        <v>22.635769378050298</v>
      </c>
      <c r="E67" s="53">
        <v>124.6</v>
      </c>
      <c r="F67" s="46">
        <f>E67-E64</f>
        <v>-2.5</v>
      </c>
      <c r="G67" s="46">
        <f>SUM(E67-E55)/E55*100</f>
        <v>19.692603266090298</v>
      </c>
      <c r="H67" s="19">
        <f t="shared" si="1"/>
        <v>109763.199925625</v>
      </c>
      <c r="I67" s="42">
        <f>E67*1000</f>
        <v>124600</v>
      </c>
      <c r="J67" s="43">
        <v>38200</v>
      </c>
      <c r="L67" s="64">
        <v>109656.21299999999</v>
      </c>
      <c r="M67" s="65">
        <v>129.69999999999999</v>
      </c>
    </row>
    <row r="68" spans="1:13" x14ac:dyDescent="0.35">
      <c r="A68" s="4">
        <v>38231</v>
      </c>
      <c r="B68" s="19">
        <v>111174.02339124501</v>
      </c>
      <c r="C68" s="71">
        <v>1.2853337608378581</v>
      </c>
      <c r="D68" s="71">
        <v>20.025849367771144</v>
      </c>
      <c r="E68" s="53"/>
      <c r="F68" s="44"/>
      <c r="G68" s="44"/>
      <c r="H68" s="19">
        <f t="shared" si="1"/>
        <v>111174.02339124501</v>
      </c>
      <c r="I68" s="45" t="e">
        <f>NA()</f>
        <v>#N/A</v>
      </c>
      <c r="J68" s="43"/>
      <c r="L68" s="64">
        <v>112153.303</v>
      </c>
      <c r="M68" s="66"/>
    </row>
    <row r="69" spans="1:13" x14ac:dyDescent="0.35">
      <c r="A69" s="4">
        <v>38261</v>
      </c>
      <c r="B69" s="19">
        <v>113571.520090563</v>
      </c>
      <c r="C69" s="71">
        <v>2.1565259816861158</v>
      </c>
      <c r="D69" s="71">
        <v>20.201477259701932</v>
      </c>
      <c r="E69" s="53"/>
      <c r="F69" s="44"/>
      <c r="G69" s="44"/>
      <c r="H69" s="19">
        <f t="shared" si="1"/>
        <v>113571.520090563</v>
      </c>
      <c r="I69" s="45" t="e">
        <f>NA()</f>
        <v>#N/A</v>
      </c>
      <c r="J69" s="43"/>
      <c r="L69" s="64">
        <v>114752.2</v>
      </c>
      <c r="M69" s="66"/>
    </row>
    <row r="70" spans="1:13" x14ac:dyDescent="0.35">
      <c r="A70" s="4">
        <v>38292</v>
      </c>
      <c r="B70" s="19">
        <v>118144.976370416</v>
      </c>
      <c r="C70" s="71">
        <v>4.0269393913245892</v>
      </c>
      <c r="D70" s="71">
        <v>19.298677567242592</v>
      </c>
      <c r="E70" s="53">
        <v>139.19999999999999</v>
      </c>
      <c r="F70" s="46">
        <f>E70-E67</f>
        <v>14.599999999999994</v>
      </c>
      <c r="G70" s="46">
        <f>SUM(E70-E58)/E58*100</f>
        <v>29.488372093023248</v>
      </c>
      <c r="H70" s="19">
        <f t="shared" si="1"/>
        <v>118144.976370416</v>
      </c>
      <c r="I70" s="42">
        <f>E70*1000</f>
        <v>139200</v>
      </c>
      <c r="J70" s="43">
        <v>38292</v>
      </c>
      <c r="L70" s="64">
        <v>117495.291</v>
      </c>
      <c r="M70" s="65">
        <v>138.4</v>
      </c>
    </row>
    <row r="71" spans="1:13" x14ac:dyDescent="0.35">
      <c r="A71" s="4">
        <v>38322</v>
      </c>
      <c r="B71" s="19">
        <v>120437.071579451</v>
      </c>
      <c r="C71" s="71">
        <v>1.9400699711925853</v>
      </c>
      <c r="D71" s="71">
        <v>19.927934407465457</v>
      </c>
      <c r="E71" s="53"/>
      <c r="F71" s="44"/>
      <c r="G71" s="44"/>
      <c r="H71" s="19">
        <f t="shared" si="1"/>
        <v>120437.071579451</v>
      </c>
      <c r="I71" s="45" t="e">
        <f>NA()</f>
        <v>#N/A</v>
      </c>
      <c r="J71" s="43"/>
      <c r="L71" s="64">
        <v>120416.02100000001</v>
      </c>
      <c r="M71" s="66"/>
    </row>
    <row r="72" spans="1:13" x14ac:dyDescent="0.35">
      <c r="A72" s="4">
        <v>38353</v>
      </c>
      <c r="B72" s="19">
        <v>122189.431027653</v>
      </c>
      <c r="C72" s="71">
        <v>1.4550000470959503</v>
      </c>
      <c r="D72" s="71">
        <v>28.798307419221089</v>
      </c>
      <c r="E72" s="53"/>
      <c r="F72" s="44"/>
      <c r="G72" s="44"/>
      <c r="H72" s="19">
        <f t="shared" si="1"/>
        <v>122189.431027653</v>
      </c>
      <c r="I72" s="45" t="e">
        <f>NA()</f>
        <v>#N/A</v>
      </c>
      <c r="J72" s="43"/>
      <c r="L72" s="64">
        <v>123363.382</v>
      </c>
      <c r="M72" s="66"/>
    </row>
    <row r="73" spans="1:13" x14ac:dyDescent="0.35">
      <c r="A73" s="4">
        <v>38384</v>
      </c>
      <c r="B73" s="19">
        <v>127712.34002406</v>
      </c>
      <c r="C73" s="71">
        <v>4.5199563906284936</v>
      </c>
      <c r="D73" s="71">
        <v>37.932516150865808</v>
      </c>
      <c r="E73" s="53">
        <v>146.19999999999999</v>
      </c>
      <c r="F73" s="46">
        <f>E73-E70</f>
        <v>7</v>
      </c>
      <c r="G73" s="46">
        <f>SUM(E73-E61)/E61*100</f>
        <v>40.847784200385348</v>
      </c>
      <c r="H73" s="19">
        <f t="shared" si="1"/>
        <v>127712.34002406</v>
      </c>
      <c r="I73" s="42">
        <f>E73*1000</f>
        <v>146200</v>
      </c>
      <c r="J73" s="43">
        <v>38384</v>
      </c>
      <c r="L73" s="64">
        <v>126084.601</v>
      </c>
      <c r="M73" s="65">
        <v>142.69999999999999</v>
      </c>
    </row>
    <row r="74" spans="1:13" x14ac:dyDescent="0.35">
      <c r="A74" s="4">
        <v>38412</v>
      </c>
      <c r="B74" s="19">
        <v>126135.38090716601</v>
      </c>
      <c r="C74" s="71">
        <v>-1.2347742720843655</v>
      </c>
      <c r="D74" s="71">
        <v>31.616180689593079</v>
      </c>
      <c r="E74" s="53"/>
      <c r="F74" s="44"/>
      <c r="G74" s="44"/>
      <c r="H74" s="19">
        <f t="shared" si="1"/>
        <v>126135.38090716601</v>
      </c>
      <c r="I74" s="45" t="e">
        <f>NA()</f>
        <v>#N/A</v>
      </c>
      <c r="J74" s="43"/>
      <c r="L74" s="64">
        <v>128491.102</v>
      </c>
      <c r="M74" s="66"/>
    </row>
    <row r="75" spans="1:13" x14ac:dyDescent="0.35">
      <c r="A75" s="4">
        <v>38443</v>
      </c>
      <c r="B75" s="19">
        <v>131843.72926271899</v>
      </c>
      <c r="C75" s="71">
        <v>4.5255726937981393</v>
      </c>
      <c r="D75" s="71">
        <v>36.171995592992431</v>
      </c>
      <c r="E75" s="53"/>
      <c r="F75" s="44"/>
      <c r="G75" s="44"/>
      <c r="H75" s="19">
        <f t="shared" si="1"/>
        <v>131843.72926271899</v>
      </c>
      <c r="I75" s="45" t="e">
        <f>NA()</f>
        <v>#N/A</v>
      </c>
      <c r="J75" s="43"/>
      <c r="L75" s="64">
        <v>130557.564</v>
      </c>
      <c r="M75" s="66"/>
    </row>
    <row r="76" spans="1:13" x14ac:dyDescent="0.35">
      <c r="A76" s="4">
        <v>38473</v>
      </c>
      <c r="B76" s="19">
        <v>134107.847340712</v>
      </c>
      <c r="C76" s="71">
        <v>1.7172739960058294</v>
      </c>
      <c r="D76" s="71">
        <v>30.86267846849492</v>
      </c>
      <c r="E76" s="53">
        <v>140.9</v>
      </c>
      <c r="F76" s="46">
        <f>E76-E73</f>
        <v>-5.2999999999999829</v>
      </c>
      <c r="G76" s="46">
        <f>SUM(E76-E64)/E64*100</f>
        <v>10.85759244689222</v>
      </c>
      <c r="H76" s="19">
        <f t="shared" si="1"/>
        <v>134107.847340712</v>
      </c>
      <c r="I76" s="42">
        <f>E76*1000</f>
        <v>140900</v>
      </c>
      <c r="J76" s="43">
        <v>38473</v>
      </c>
      <c r="L76" s="64">
        <v>132333.239</v>
      </c>
      <c r="M76" s="65">
        <v>142.19999999999999</v>
      </c>
    </row>
    <row r="77" spans="1:13" x14ac:dyDescent="0.35">
      <c r="A77" s="4">
        <v>38504</v>
      </c>
      <c r="B77" s="19">
        <v>132860.680385552</v>
      </c>
      <c r="C77" s="71">
        <v>-0.92997313721059527</v>
      </c>
      <c r="D77" s="71">
        <v>25.752874795535945</v>
      </c>
      <c r="E77" s="53"/>
      <c r="F77" s="44"/>
      <c r="G77" s="44"/>
      <c r="H77" s="19">
        <f t="shared" si="1"/>
        <v>132860.680385552</v>
      </c>
      <c r="I77" s="45" t="e">
        <f>NA()</f>
        <v>#N/A</v>
      </c>
      <c r="J77" s="43"/>
      <c r="L77" s="64">
        <v>133946.217</v>
      </c>
      <c r="M77" s="66"/>
    </row>
    <row r="78" spans="1:13" x14ac:dyDescent="0.35">
      <c r="A78" s="4">
        <v>38534</v>
      </c>
      <c r="B78" s="19">
        <v>135605.52445524599</v>
      </c>
      <c r="C78" s="71">
        <v>2.0659566560465237</v>
      </c>
      <c r="D78" s="71">
        <v>28.652750752083449</v>
      </c>
      <c r="E78" s="53"/>
      <c r="F78" s="44"/>
      <c r="G78" s="44"/>
      <c r="H78" s="19">
        <f t="shared" ref="H78:H141" si="2">B78</f>
        <v>135605.52445524599</v>
      </c>
      <c r="I78" s="45" t="e">
        <f>NA()</f>
        <v>#N/A</v>
      </c>
      <c r="J78" s="43"/>
      <c r="L78" s="64">
        <v>135520.93900000001</v>
      </c>
      <c r="M78" s="66"/>
    </row>
    <row r="79" spans="1:13" x14ac:dyDescent="0.35">
      <c r="A79" s="4">
        <v>38565</v>
      </c>
      <c r="B79" s="19">
        <v>138653.47251747601</v>
      </c>
      <c r="C79" s="71">
        <v>2.2476577370090354</v>
      </c>
      <c r="D79" s="71">
        <v>26.320545147578528</v>
      </c>
      <c r="E79" s="53">
        <v>139</v>
      </c>
      <c r="F79" s="46">
        <f>E79-E76</f>
        <v>-1.9000000000000057</v>
      </c>
      <c r="G79" s="46">
        <f>SUM(E79-E67)/E67*100</f>
        <v>11.556982343499204</v>
      </c>
      <c r="H79" s="19">
        <f t="shared" si="2"/>
        <v>138653.47251747601</v>
      </c>
      <c r="I79" s="42">
        <f>E79*1000</f>
        <v>139000</v>
      </c>
      <c r="J79" s="43">
        <v>38565</v>
      </c>
      <c r="L79" s="64">
        <v>137263.76500000001</v>
      </c>
      <c r="M79" s="65">
        <v>137.9</v>
      </c>
    </row>
    <row r="80" spans="1:13" x14ac:dyDescent="0.35">
      <c r="A80" s="4">
        <v>38596</v>
      </c>
      <c r="B80" s="19">
        <v>139366.456211579</v>
      </c>
      <c r="C80" s="71">
        <v>0.51421986132595521</v>
      </c>
      <c r="D80" s="71">
        <v>25.358831101325578</v>
      </c>
      <c r="E80" s="53"/>
      <c r="F80" s="44"/>
      <c r="G80" s="44"/>
      <c r="H80" s="19">
        <f t="shared" si="2"/>
        <v>139366.456211579</v>
      </c>
      <c r="I80" s="45" t="e">
        <f>NA()</f>
        <v>#N/A</v>
      </c>
      <c r="J80" s="43"/>
      <c r="L80" s="64">
        <v>139361.94399999999</v>
      </c>
      <c r="M80" s="66"/>
    </row>
    <row r="81" spans="1:13" x14ac:dyDescent="0.35">
      <c r="A81" s="4">
        <v>38626</v>
      </c>
      <c r="B81" s="19">
        <v>140683.02096056001</v>
      </c>
      <c r="C81" s="71">
        <v>0.94467835716672255</v>
      </c>
      <c r="D81" s="71">
        <v>23.871742535785415</v>
      </c>
      <c r="E81" s="53"/>
      <c r="F81" s="44"/>
      <c r="G81" s="44"/>
      <c r="H81" s="19">
        <f t="shared" si="2"/>
        <v>140683.02096056001</v>
      </c>
      <c r="I81" s="45" t="e">
        <f>NA()</f>
        <v>#N/A</v>
      </c>
      <c r="J81" s="43"/>
      <c r="L81" s="64">
        <v>141975.95499999999</v>
      </c>
      <c r="M81" s="66"/>
    </row>
    <row r="82" spans="1:13" x14ac:dyDescent="0.35">
      <c r="A82" s="4">
        <v>38657</v>
      </c>
      <c r="B82" s="19">
        <v>145589.30403875801</v>
      </c>
      <c r="C82" s="71">
        <v>3.4874735022739145</v>
      </c>
      <c r="D82" s="71">
        <v>23.22936489681689</v>
      </c>
      <c r="E82" s="53">
        <v>134.1</v>
      </c>
      <c r="F82" s="46">
        <f>E82-E79</f>
        <v>-4.9000000000000057</v>
      </c>
      <c r="G82" s="46">
        <f>SUM(E82-E70)/E70*100</f>
        <v>-3.6637931034482722</v>
      </c>
      <c r="H82" s="19">
        <f t="shared" si="2"/>
        <v>145589.30403875801</v>
      </c>
      <c r="I82" s="42">
        <f>E82*1000</f>
        <v>134100</v>
      </c>
      <c r="J82" s="43">
        <v>38657</v>
      </c>
      <c r="L82" s="64">
        <v>145297.603</v>
      </c>
      <c r="M82" s="65">
        <v>138.19999999999999</v>
      </c>
    </row>
    <row r="83" spans="1:13" x14ac:dyDescent="0.35">
      <c r="A83" s="4">
        <v>38687</v>
      </c>
      <c r="B83" s="19">
        <v>144782.91191642699</v>
      </c>
      <c r="C83" s="71">
        <v>-0.55388143219390429</v>
      </c>
      <c r="D83" s="71">
        <v>20.214573484473448</v>
      </c>
      <c r="E83" s="53"/>
      <c r="F83" s="44"/>
      <c r="G83" s="44"/>
      <c r="H83" s="19">
        <f t="shared" si="2"/>
        <v>144782.91191642699</v>
      </c>
      <c r="I83" s="45" t="e">
        <f>NA()</f>
        <v>#N/A</v>
      </c>
      <c r="J83" s="43"/>
      <c r="L83" s="64">
        <v>149065.935</v>
      </c>
      <c r="M83" s="66"/>
    </row>
    <row r="84" spans="1:13" x14ac:dyDescent="0.35">
      <c r="A84" s="4">
        <v>38718</v>
      </c>
      <c r="B84" s="19">
        <v>152765.46052245499</v>
      </c>
      <c r="C84" s="71">
        <v>5.5134604632318513</v>
      </c>
      <c r="D84" s="71">
        <v>25.023464990095775</v>
      </c>
      <c r="E84" s="53"/>
      <c r="F84" s="44"/>
      <c r="G84" s="44"/>
      <c r="H84" s="19">
        <f t="shared" si="2"/>
        <v>152765.46052245499</v>
      </c>
      <c r="I84" s="45" t="e">
        <f>NA()</f>
        <v>#N/A</v>
      </c>
      <c r="J84" s="43"/>
      <c r="L84" s="64">
        <v>152855.19099999999</v>
      </c>
      <c r="M84" s="66"/>
    </row>
    <row r="85" spans="1:13" x14ac:dyDescent="0.35">
      <c r="A85" s="4">
        <v>38749</v>
      </c>
      <c r="B85" s="19">
        <v>157814.46962433201</v>
      </c>
      <c r="C85" s="71">
        <v>3.3050724192559784</v>
      </c>
      <c r="D85" s="71">
        <v>23.570259220527163</v>
      </c>
      <c r="E85" s="53">
        <v>144.30000000000001</v>
      </c>
      <c r="F85" s="46">
        <f>E85-E82</f>
        <v>10.200000000000017</v>
      </c>
      <c r="G85" s="46">
        <f>SUM(E85-E73)/E73*100</f>
        <v>-1.2995896032831582</v>
      </c>
      <c r="H85" s="19">
        <f t="shared" si="2"/>
        <v>157814.46962433201</v>
      </c>
      <c r="I85" s="42">
        <f>E85*1000</f>
        <v>144300</v>
      </c>
      <c r="J85" s="43">
        <v>38749</v>
      </c>
      <c r="L85" s="64">
        <v>156425.81899999999</v>
      </c>
      <c r="M85" s="65">
        <v>143.6</v>
      </c>
    </row>
    <row r="86" spans="1:13" x14ac:dyDescent="0.35">
      <c r="A86" s="4">
        <v>38777</v>
      </c>
      <c r="B86" s="19">
        <v>161511.02912452901</v>
      </c>
      <c r="C86" s="71">
        <v>2.3423451024462167</v>
      </c>
      <c r="D86" s="71">
        <v>28.045777451926057</v>
      </c>
      <c r="E86" s="53"/>
      <c r="F86" s="44"/>
      <c r="G86" s="44"/>
      <c r="H86" s="19">
        <f t="shared" si="2"/>
        <v>161511.02912452901</v>
      </c>
      <c r="I86" s="45" t="e">
        <f>NA()</f>
        <v>#N/A</v>
      </c>
      <c r="J86" s="43"/>
      <c r="L86" s="64">
        <v>159589.91500000001</v>
      </c>
      <c r="M86" s="66"/>
    </row>
    <row r="87" spans="1:13" x14ac:dyDescent="0.35">
      <c r="A87" s="4">
        <v>38808</v>
      </c>
      <c r="B87" s="19">
        <v>161686.58179152801</v>
      </c>
      <c r="C87" s="71">
        <v>0.10869391889245605</v>
      </c>
      <c r="D87" s="71">
        <v>22.635018514488863</v>
      </c>
      <c r="E87" s="53"/>
      <c r="F87" s="44"/>
      <c r="G87" s="44"/>
      <c r="H87" s="19">
        <f t="shared" si="2"/>
        <v>161686.58179152801</v>
      </c>
      <c r="I87" s="45" t="e">
        <f>NA()</f>
        <v>#N/A</v>
      </c>
      <c r="J87" s="43"/>
      <c r="L87" s="64">
        <v>162164.78700000001</v>
      </c>
      <c r="M87" s="66"/>
    </row>
    <row r="88" spans="1:13" x14ac:dyDescent="0.35">
      <c r="A88" s="4">
        <v>38838</v>
      </c>
      <c r="B88" s="19">
        <v>160939.127462862</v>
      </c>
      <c r="C88" s="71">
        <v>-0.46228593639870041</v>
      </c>
      <c r="D88" s="71">
        <v>20.007240928998684</v>
      </c>
      <c r="E88" s="53">
        <v>154.1</v>
      </c>
      <c r="F88" s="46">
        <f>E88-E85</f>
        <v>9.7999999999999829</v>
      </c>
      <c r="G88" s="46">
        <f>SUM(E88-E76)/E76*100</f>
        <v>9.3683463449254702</v>
      </c>
      <c r="H88" s="19">
        <f t="shared" si="2"/>
        <v>160939.127462862</v>
      </c>
      <c r="I88" s="42">
        <f>E88*1000</f>
        <v>154100</v>
      </c>
      <c r="J88" s="43">
        <v>38838</v>
      </c>
      <c r="L88" s="64">
        <v>164353.378</v>
      </c>
      <c r="M88" s="65">
        <v>151.19999999999999</v>
      </c>
    </row>
    <row r="89" spans="1:13" x14ac:dyDescent="0.35">
      <c r="A89" s="4">
        <v>38869</v>
      </c>
      <c r="B89" s="19">
        <v>167673.558733691</v>
      </c>
      <c r="C89" s="71">
        <v>4.1844586689355765</v>
      </c>
      <c r="D89" s="71">
        <v>26.202544083858797</v>
      </c>
      <c r="E89" s="53"/>
      <c r="F89" s="44"/>
      <c r="G89" s="44"/>
      <c r="H89" s="19">
        <f t="shared" si="2"/>
        <v>167673.558733691</v>
      </c>
      <c r="I89" s="45" t="e">
        <f>NA()</f>
        <v>#N/A</v>
      </c>
      <c r="J89" s="43"/>
      <c r="L89" s="64">
        <v>166353.65700000001</v>
      </c>
      <c r="M89" s="66"/>
    </row>
    <row r="90" spans="1:13" x14ac:dyDescent="0.35">
      <c r="A90" s="4">
        <v>38899</v>
      </c>
      <c r="B90" s="19">
        <v>172395.36979415501</v>
      </c>
      <c r="C90" s="71">
        <v>2.816073742410083</v>
      </c>
      <c r="D90" s="71">
        <v>27.130049079269483</v>
      </c>
      <c r="E90" s="53"/>
      <c r="F90" s="44"/>
      <c r="G90" s="44"/>
      <c r="H90" s="19">
        <f t="shared" si="2"/>
        <v>172395.36979415501</v>
      </c>
      <c r="I90" s="45" t="e">
        <f>NA()</f>
        <v>#N/A</v>
      </c>
      <c r="J90" s="43"/>
      <c r="L90" s="64">
        <v>168434.96899999998</v>
      </c>
      <c r="M90" s="66"/>
    </row>
    <row r="91" spans="1:13" x14ac:dyDescent="0.35">
      <c r="A91" s="4">
        <v>38930</v>
      </c>
      <c r="B91" s="19">
        <v>171247.86752539</v>
      </c>
      <c r="C91" s="71">
        <v>-0.66562244109871926</v>
      </c>
      <c r="D91" s="71">
        <v>23.507810093833584</v>
      </c>
      <c r="E91" s="53">
        <v>154.9</v>
      </c>
      <c r="F91" s="46">
        <f>E91-E88</f>
        <v>0.80000000000001137</v>
      </c>
      <c r="G91" s="46">
        <f>SUM(E91-E79)/E79*100</f>
        <v>11.438848920863313</v>
      </c>
      <c r="H91" s="19">
        <f t="shared" si="2"/>
        <v>171247.86752539</v>
      </c>
      <c r="I91" s="42">
        <f>E91*1000</f>
        <v>154900</v>
      </c>
      <c r="J91" s="43">
        <v>38930</v>
      </c>
      <c r="L91" s="64">
        <v>170928.45600000001</v>
      </c>
      <c r="M91" s="65">
        <v>156.9</v>
      </c>
    </row>
    <row r="92" spans="1:13" x14ac:dyDescent="0.35">
      <c r="A92" s="4">
        <v>38961</v>
      </c>
      <c r="B92" s="19">
        <v>173350.425218499</v>
      </c>
      <c r="C92" s="71">
        <v>1.2277862045769723</v>
      </c>
      <c r="D92" s="71">
        <v>24.384611570611582</v>
      </c>
      <c r="E92" s="53"/>
      <c r="F92" s="44"/>
      <c r="G92" s="44"/>
      <c r="H92" s="19">
        <f t="shared" si="2"/>
        <v>173350.425218499</v>
      </c>
      <c r="I92" s="45" t="e">
        <f>NA()</f>
        <v>#N/A</v>
      </c>
      <c r="J92" s="43"/>
      <c r="L92" s="64">
        <v>174074.54200000002</v>
      </c>
      <c r="M92" s="66"/>
    </row>
    <row r="93" spans="1:13" x14ac:dyDescent="0.35">
      <c r="A93" s="4">
        <v>38991</v>
      </c>
      <c r="B93" s="19">
        <v>181269.29229055901</v>
      </c>
      <c r="C93" s="71">
        <v>4.5681267075513148</v>
      </c>
      <c r="D93" s="71">
        <v>28.849445407756235</v>
      </c>
      <c r="E93" s="53"/>
      <c r="F93" s="44"/>
      <c r="G93" s="44"/>
      <c r="H93" s="19">
        <f t="shared" si="2"/>
        <v>181269.29229055901</v>
      </c>
      <c r="I93" s="45" t="e">
        <f>NA()</f>
        <v>#N/A</v>
      </c>
      <c r="J93" s="43"/>
      <c r="L93" s="64">
        <v>177937.62599999999</v>
      </c>
      <c r="M93" s="66"/>
    </row>
    <row r="94" spans="1:13" x14ac:dyDescent="0.35">
      <c r="A94" s="4">
        <v>39022</v>
      </c>
      <c r="B94" s="19">
        <v>180385.93907062401</v>
      </c>
      <c r="C94" s="71">
        <v>-0.48731542379448456</v>
      </c>
      <c r="D94" s="71">
        <v>23.900543560949103</v>
      </c>
      <c r="E94" s="53">
        <v>162.1</v>
      </c>
      <c r="F94" s="46">
        <f>E94-E91</f>
        <v>7.1999999999999886</v>
      </c>
      <c r="G94" s="46">
        <f>SUM(E94-E82)/E82*100</f>
        <v>20.879940343027592</v>
      </c>
      <c r="H94" s="19">
        <f t="shared" si="2"/>
        <v>180385.93907062401</v>
      </c>
      <c r="I94" s="42">
        <f>E94*1000</f>
        <v>162100</v>
      </c>
      <c r="J94" s="43">
        <v>39022</v>
      </c>
      <c r="L94" s="64">
        <v>182337.99100000001</v>
      </c>
      <c r="M94" s="65">
        <v>159.9</v>
      </c>
    </row>
    <row r="95" spans="1:13" x14ac:dyDescent="0.35">
      <c r="A95" s="4">
        <v>39052</v>
      </c>
      <c r="B95" s="19">
        <v>187178.02731473101</v>
      </c>
      <c r="C95" s="71">
        <v>3.7653091361227382</v>
      </c>
      <c r="D95" s="71">
        <v>29.281850210870005</v>
      </c>
      <c r="E95" s="53"/>
      <c r="F95" s="44"/>
      <c r="G95" s="44"/>
      <c r="H95" s="19">
        <f t="shared" si="2"/>
        <v>187178.02731473101</v>
      </c>
      <c r="I95" s="45" t="e">
        <f>NA()</f>
        <v>#N/A</v>
      </c>
      <c r="J95" s="43"/>
      <c r="L95" s="64">
        <v>187517.571</v>
      </c>
      <c r="M95" s="66"/>
    </row>
    <row r="96" spans="1:13" x14ac:dyDescent="0.35">
      <c r="A96" s="4">
        <v>39083</v>
      </c>
      <c r="B96" s="19">
        <v>186237.681908228</v>
      </c>
      <c r="C96" s="71">
        <v>-0.50238023126605924</v>
      </c>
      <c r="D96" s="71">
        <v>21.910856859461973</v>
      </c>
      <c r="E96" s="53"/>
      <c r="F96" s="44"/>
      <c r="G96" s="44"/>
      <c r="H96" s="19">
        <f t="shared" si="2"/>
        <v>186237.681908228</v>
      </c>
      <c r="I96" s="45" t="e">
        <f>NA()</f>
        <v>#N/A</v>
      </c>
      <c r="J96" s="43"/>
      <c r="L96" s="64">
        <v>193809.639</v>
      </c>
      <c r="M96" s="66"/>
    </row>
    <row r="97" spans="1:13" x14ac:dyDescent="0.35">
      <c r="A97" s="4">
        <v>39114</v>
      </c>
      <c r="B97" s="19">
        <v>201140.24077378999</v>
      </c>
      <c r="C97" s="71">
        <v>8.0019031126608979</v>
      </c>
      <c r="D97" s="71">
        <v>27.453611352997243</v>
      </c>
      <c r="E97" s="53">
        <v>160.80000000000001</v>
      </c>
      <c r="F97" s="46">
        <f>E97-E94</f>
        <v>-1.2999999999999829</v>
      </c>
      <c r="G97" s="46">
        <f>SUM(E97-E85)/E85*100</f>
        <v>11.434511434511434</v>
      </c>
      <c r="H97" s="19">
        <f t="shared" si="2"/>
        <v>201140.24077378999</v>
      </c>
      <c r="I97" s="42">
        <f>E97*1000</f>
        <v>160800</v>
      </c>
      <c r="J97" s="43">
        <v>39114</v>
      </c>
      <c r="L97" s="64">
        <v>201035.59</v>
      </c>
      <c r="M97" s="65">
        <v>162.9</v>
      </c>
    </row>
    <row r="98" spans="1:13" x14ac:dyDescent="0.35">
      <c r="A98" s="4">
        <v>39142</v>
      </c>
      <c r="B98" s="19">
        <v>206610.623218252</v>
      </c>
      <c r="C98" s="71">
        <v>2.7196857393713856</v>
      </c>
      <c r="D98" s="71">
        <v>27.923538310780046</v>
      </c>
      <c r="E98" s="53"/>
      <c r="F98" s="44"/>
      <c r="G98" s="44"/>
      <c r="H98" s="19">
        <f t="shared" si="2"/>
        <v>206610.623218252</v>
      </c>
      <c r="I98" s="45" t="e">
        <f>NA()</f>
        <v>#N/A</v>
      </c>
      <c r="J98" s="43"/>
      <c r="L98" s="64">
        <v>208800.05900000001</v>
      </c>
      <c r="M98" s="66"/>
    </row>
    <row r="99" spans="1:13" x14ac:dyDescent="0.35">
      <c r="A99" s="4">
        <v>39173</v>
      </c>
      <c r="B99" s="19">
        <v>209727.62343478299</v>
      </c>
      <c r="C99" s="71">
        <v>1.5086350198161682</v>
      </c>
      <c r="D99" s="71">
        <v>29.712448065231001</v>
      </c>
      <c r="E99" s="53"/>
      <c r="F99" s="44"/>
      <c r="G99" s="44"/>
      <c r="H99" s="19">
        <f t="shared" si="2"/>
        <v>209727.62343478299</v>
      </c>
      <c r="I99" s="45" t="e">
        <f>NA()</f>
        <v>#N/A</v>
      </c>
      <c r="J99" s="43"/>
      <c r="L99" s="64">
        <v>216406.33299999998</v>
      </c>
      <c r="M99" s="66"/>
    </row>
    <row r="100" spans="1:13" x14ac:dyDescent="0.35">
      <c r="A100" s="4">
        <v>39203</v>
      </c>
      <c r="B100" s="19">
        <v>231641.59418766599</v>
      </c>
      <c r="C100" s="71">
        <v>10.448776557894575</v>
      </c>
      <c r="D100" s="71">
        <v>43.93118556027909</v>
      </c>
      <c r="E100" s="53">
        <v>168.6</v>
      </c>
      <c r="F100" s="46">
        <f>E100-E97</f>
        <v>7.7999999999999829</v>
      </c>
      <c r="G100" s="46">
        <f>SUM(E100-E88)/E88*100</f>
        <v>9.4094743672939654</v>
      </c>
      <c r="H100" s="19">
        <f t="shared" si="2"/>
        <v>231641.59418766599</v>
      </c>
      <c r="I100" s="42">
        <f>E100*1000</f>
        <v>168600</v>
      </c>
      <c r="J100" s="43">
        <v>39203</v>
      </c>
      <c r="L100" s="64">
        <v>223009.54699999999</v>
      </c>
      <c r="M100" s="65">
        <v>168.4</v>
      </c>
    </row>
    <row r="101" spans="1:13" x14ac:dyDescent="0.35">
      <c r="A101" s="4">
        <v>39234</v>
      </c>
      <c r="B101" s="19">
        <v>233102.296953187</v>
      </c>
      <c r="C101" s="71">
        <v>0.6305874256492956</v>
      </c>
      <c r="D101" s="71">
        <v>39.021500297142126</v>
      </c>
      <c r="E101" s="53"/>
      <c r="F101" s="44"/>
      <c r="G101" s="44"/>
      <c r="H101" s="19">
        <f t="shared" si="2"/>
        <v>233102.296953187</v>
      </c>
      <c r="I101" s="45" t="e">
        <f>NA()</f>
        <v>#N/A</v>
      </c>
      <c r="J101" s="43"/>
      <c r="L101" s="64">
        <v>227973.16399999999</v>
      </c>
      <c r="M101" s="66"/>
    </row>
    <row r="102" spans="1:13" x14ac:dyDescent="0.35">
      <c r="A102" s="4">
        <v>39264</v>
      </c>
      <c r="B102" s="19">
        <v>233185.34891130801</v>
      </c>
      <c r="C102" s="71">
        <v>3.562897457749159E-2</v>
      </c>
      <c r="D102" s="71">
        <v>35.261955811074273</v>
      </c>
      <c r="E102" s="53"/>
      <c r="F102" s="44"/>
      <c r="G102" s="44"/>
      <c r="H102" s="19">
        <f t="shared" si="2"/>
        <v>233185.34891130801</v>
      </c>
      <c r="I102" s="45" t="e">
        <f>NA()</f>
        <v>#N/A</v>
      </c>
      <c r="J102" s="43"/>
      <c r="L102" s="64">
        <v>231386.38800000001</v>
      </c>
      <c r="M102" s="66"/>
    </row>
    <row r="103" spans="1:13" x14ac:dyDescent="0.35">
      <c r="A103" s="4">
        <v>39295</v>
      </c>
      <c r="B103" s="19">
        <v>235905.098097813</v>
      </c>
      <c r="C103" s="71">
        <v>1.1663465132792084</v>
      </c>
      <c r="D103" s="71">
        <v>37.756517209089708</v>
      </c>
      <c r="E103" s="53">
        <v>173.3</v>
      </c>
      <c r="F103" s="46">
        <f>E103-E100</f>
        <v>4.7000000000000171</v>
      </c>
      <c r="G103" s="46">
        <f>SUM(E103-E91)/E91*100</f>
        <v>11.878631375080701</v>
      </c>
      <c r="H103" s="19">
        <f t="shared" si="2"/>
        <v>235905.098097813</v>
      </c>
      <c r="I103" s="42">
        <f>E103*1000</f>
        <v>173300</v>
      </c>
      <c r="J103" s="43">
        <v>39295</v>
      </c>
      <c r="L103" s="64">
        <v>233999.21299999999</v>
      </c>
      <c r="M103" s="65">
        <v>174.4</v>
      </c>
    </row>
    <row r="104" spans="1:13" x14ac:dyDescent="0.35">
      <c r="A104" s="4">
        <v>39326</v>
      </c>
      <c r="B104" s="19">
        <v>238680.546926865</v>
      </c>
      <c r="C104" s="71">
        <v>1.1765107458174668</v>
      </c>
      <c r="D104" s="71">
        <v>37.686738654387995</v>
      </c>
      <c r="E104" s="53"/>
      <c r="F104" s="44"/>
      <c r="G104" s="44"/>
      <c r="H104" s="19">
        <f t="shared" si="2"/>
        <v>238680.546926865</v>
      </c>
      <c r="I104" s="45" t="e">
        <f>NA()</f>
        <v>#N/A</v>
      </c>
      <c r="J104" s="43"/>
      <c r="L104" s="64">
        <v>236631.20199999999</v>
      </c>
      <c r="M104" s="66"/>
    </row>
    <row r="105" spans="1:13" x14ac:dyDescent="0.35">
      <c r="A105" s="4">
        <v>39356</v>
      </c>
      <c r="B105" s="19">
        <v>244099.617478873</v>
      </c>
      <c r="C105" s="71">
        <v>2.2704282446899526</v>
      </c>
      <c r="D105" s="71">
        <v>34.661317642043002</v>
      </c>
      <c r="E105" s="53"/>
      <c r="F105" s="44"/>
      <c r="G105" s="44"/>
      <c r="H105" s="19">
        <f t="shared" si="2"/>
        <v>244099.617478873</v>
      </c>
      <c r="I105" s="45" t="e">
        <f>NA()</f>
        <v>#N/A</v>
      </c>
      <c r="J105" s="43"/>
      <c r="L105" s="64">
        <v>239806.40299999999</v>
      </c>
      <c r="M105" s="66"/>
    </row>
    <row r="106" spans="1:13" x14ac:dyDescent="0.35">
      <c r="A106" s="4">
        <v>39387</v>
      </c>
      <c r="B106" s="19">
        <v>245168.36263726201</v>
      </c>
      <c r="C106" s="71">
        <v>0.43783155804473495</v>
      </c>
      <c r="D106" s="71">
        <v>35.913233537163137</v>
      </c>
      <c r="E106" s="53">
        <v>183.3</v>
      </c>
      <c r="F106" s="46">
        <f>E106-E103</f>
        <v>10</v>
      </c>
      <c r="G106" s="46">
        <f>SUM(E106-E94)/E94*100</f>
        <v>13.078346699568177</v>
      </c>
      <c r="H106" s="19">
        <f t="shared" si="2"/>
        <v>245168.36263726201</v>
      </c>
      <c r="I106" s="42">
        <f>E106*1000</f>
        <v>183300</v>
      </c>
      <c r="J106" s="43">
        <v>39387</v>
      </c>
      <c r="L106" s="64">
        <v>243742.76</v>
      </c>
      <c r="M106" s="65">
        <v>179.7</v>
      </c>
    </row>
    <row r="107" spans="1:13" x14ac:dyDescent="0.35">
      <c r="A107" s="4">
        <v>39417</v>
      </c>
      <c r="B107" s="19">
        <v>241951.051774758</v>
      </c>
      <c r="C107" s="71">
        <v>-1.3122863112905634</v>
      </c>
      <c r="D107" s="71">
        <v>29.262528965501247</v>
      </c>
      <c r="E107" s="53"/>
      <c r="F107" s="44"/>
      <c r="G107" s="44"/>
      <c r="H107" s="19">
        <f t="shared" si="2"/>
        <v>241951.051774758</v>
      </c>
      <c r="I107" s="45" t="e">
        <f>NA()</f>
        <v>#N/A</v>
      </c>
      <c r="J107" s="43"/>
      <c r="L107" s="64">
        <v>247971.73699999999</v>
      </c>
      <c r="M107" s="66"/>
    </row>
    <row r="108" spans="1:13" x14ac:dyDescent="0.35">
      <c r="A108" s="4">
        <v>39448</v>
      </c>
      <c r="B108" s="19">
        <v>237792.291819882</v>
      </c>
      <c r="C108" s="71">
        <v>-1.7188435116816834</v>
      </c>
      <c r="D108" s="71">
        <v>27.682158295472377</v>
      </c>
      <c r="E108" s="53"/>
      <c r="F108" s="44"/>
      <c r="G108" s="44"/>
      <c r="H108" s="19">
        <f t="shared" si="2"/>
        <v>237792.291819882</v>
      </c>
      <c r="I108" s="45" t="e">
        <f>NA()</f>
        <v>#N/A</v>
      </c>
      <c r="J108" s="43"/>
      <c r="L108" s="64">
        <v>251502.00200000001</v>
      </c>
      <c r="M108" s="66"/>
    </row>
    <row r="109" spans="1:13" x14ac:dyDescent="0.35">
      <c r="A109" s="4">
        <v>39479</v>
      </c>
      <c r="B109" s="19">
        <v>249386.709546981</v>
      </c>
      <c r="C109" s="71">
        <v>4.8758593638019647</v>
      </c>
      <c r="D109" s="71">
        <v>23.986482559425212</v>
      </c>
      <c r="E109" s="53">
        <v>178.2</v>
      </c>
      <c r="F109" s="46">
        <f>E109-E106</f>
        <v>-5.1000000000000227</v>
      </c>
      <c r="G109" s="46">
        <f>SUM(E109-E97)/E97*100</f>
        <v>10.820895522388046</v>
      </c>
      <c r="H109" s="19">
        <f t="shared" si="2"/>
        <v>249386.709546981</v>
      </c>
      <c r="I109" s="42">
        <f>E109*1000</f>
        <v>178200</v>
      </c>
      <c r="J109" s="43">
        <v>39479</v>
      </c>
      <c r="L109" s="64">
        <v>253910.34400000001</v>
      </c>
      <c r="M109" s="65">
        <v>182.9</v>
      </c>
    </row>
    <row r="110" spans="1:13" x14ac:dyDescent="0.35">
      <c r="A110" s="4">
        <v>39508</v>
      </c>
      <c r="B110" s="19">
        <v>253427.93853325801</v>
      </c>
      <c r="C110" s="71">
        <v>1.620466861934247</v>
      </c>
      <c r="D110" s="71">
        <v>22.659684475928813</v>
      </c>
      <c r="E110" s="53"/>
      <c r="F110" s="44"/>
      <c r="G110" s="44"/>
      <c r="H110" s="19">
        <f t="shared" si="2"/>
        <v>253427.93853325801</v>
      </c>
      <c r="I110" s="45" t="e">
        <f>NA()</f>
        <v>#N/A</v>
      </c>
      <c r="J110" s="43"/>
      <c r="L110" s="64">
        <v>254912.38500000001</v>
      </c>
      <c r="M110" s="66"/>
    </row>
    <row r="111" spans="1:13" x14ac:dyDescent="0.35">
      <c r="A111" s="4">
        <v>39539</v>
      </c>
      <c r="B111" s="19">
        <v>255857.21509917299</v>
      </c>
      <c r="C111" s="71">
        <v>0.95856699145906532</v>
      </c>
      <c r="D111" s="71">
        <v>21.995000424316771</v>
      </c>
      <c r="E111" s="53"/>
      <c r="F111" s="44"/>
      <c r="G111" s="44"/>
      <c r="H111" s="19">
        <f t="shared" si="2"/>
        <v>255857.21509917299</v>
      </c>
      <c r="I111" s="45" t="e">
        <f>NA()</f>
        <v>#N/A</v>
      </c>
      <c r="J111" s="43"/>
      <c r="L111" s="64">
        <v>254468.98800000001</v>
      </c>
      <c r="M111" s="66"/>
    </row>
    <row r="112" spans="1:13" x14ac:dyDescent="0.35">
      <c r="A112" s="4">
        <v>39569</v>
      </c>
      <c r="B112" s="19">
        <v>254545.50955481199</v>
      </c>
      <c r="C112" s="71">
        <v>-0.51267092227692501</v>
      </c>
      <c r="D112" s="71">
        <v>9.8876522791456125</v>
      </c>
      <c r="E112" s="53">
        <v>184.5</v>
      </c>
      <c r="F112" s="46">
        <f>E112-E109</f>
        <v>6.3000000000000114</v>
      </c>
      <c r="G112" s="46">
        <f>SUM(E112-E100)/E100*100</f>
        <v>9.4306049822064093</v>
      </c>
      <c r="H112" s="19">
        <f t="shared" si="2"/>
        <v>254545.50955481199</v>
      </c>
      <c r="I112" s="42">
        <f>E112*1000</f>
        <v>184500</v>
      </c>
      <c r="J112" s="43">
        <v>39569</v>
      </c>
      <c r="L112" s="64">
        <v>252728.13</v>
      </c>
      <c r="M112" s="65">
        <v>182</v>
      </c>
    </row>
    <row r="113" spans="1:13" x14ac:dyDescent="0.35">
      <c r="A113" s="4">
        <v>39600</v>
      </c>
      <c r="B113" s="19">
        <v>250175.61288298899</v>
      </c>
      <c r="C113" s="71">
        <v>-1.7167447500707169</v>
      </c>
      <c r="D113" s="71">
        <v>7.3243876842752513</v>
      </c>
      <c r="E113" s="53"/>
      <c r="F113" s="44"/>
      <c r="G113" s="44"/>
      <c r="H113" s="19">
        <f t="shared" si="2"/>
        <v>250175.61288298899</v>
      </c>
      <c r="I113" s="45" t="e">
        <f>NA()</f>
        <v>#N/A</v>
      </c>
      <c r="J113" s="43"/>
      <c r="L113" s="64">
        <v>249470.86199999999</v>
      </c>
      <c r="M113" s="66"/>
    </row>
    <row r="114" spans="1:13" x14ac:dyDescent="0.35">
      <c r="A114" s="4">
        <v>39630</v>
      </c>
      <c r="B114" s="19">
        <v>247727.37200956701</v>
      </c>
      <c r="C114" s="71">
        <v>-0.97860892403092237</v>
      </c>
      <c r="D114" s="71">
        <v>6.2362507619593543</v>
      </c>
      <c r="E114" s="53"/>
      <c r="F114" s="44"/>
      <c r="G114" s="44"/>
      <c r="H114" s="19">
        <f t="shared" si="2"/>
        <v>247727.37200956701</v>
      </c>
      <c r="I114" s="45" t="e">
        <f>NA()</f>
        <v>#N/A</v>
      </c>
      <c r="J114" s="43"/>
      <c r="L114" s="64">
        <v>244486.17600000001</v>
      </c>
      <c r="M114" s="66"/>
    </row>
    <row r="115" spans="1:13" x14ac:dyDescent="0.35">
      <c r="A115" s="4">
        <v>39661</v>
      </c>
      <c r="B115" s="19">
        <v>239913.79302016401</v>
      </c>
      <c r="C115" s="71">
        <v>-3.1541040160476257</v>
      </c>
      <c r="D115" s="71">
        <v>1.6992828703892116</v>
      </c>
      <c r="E115" s="53"/>
      <c r="F115" s="44"/>
      <c r="G115" s="44"/>
      <c r="H115" s="19">
        <f t="shared" si="2"/>
        <v>239913.79302016401</v>
      </c>
      <c r="I115" s="45" t="e">
        <f>NA()</f>
        <v>#N/A</v>
      </c>
      <c r="J115" s="43"/>
      <c r="L115" s="64">
        <v>237431.74400000001</v>
      </c>
      <c r="M115" s="66"/>
    </row>
    <row r="116" spans="1:13" x14ac:dyDescent="0.35">
      <c r="A116" s="4">
        <v>39692</v>
      </c>
      <c r="B116" s="19">
        <v>234431.183234208</v>
      </c>
      <c r="C116" s="71">
        <v>-2.2852415932147778</v>
      </c>
      <c r="D116" s="71">
        <v>-1.7803561066747022</v>
      </c>
      <c r="E116" s="53"/>
      <c r="F116" s="44"/>
      <c r="G116" s="44"/>
      <c r="H116" s="19">
        <f t="shared" si="2"/>
        <v>234431.183234208</v>
      </c>
      <c r="I116" s="45" t="e">
        <f>NA()</f>
        <v>#N/A</v>
      </c>
      <c r="J116" s="43"/>
      <c r="L116" s="64">
        <v>227997.83100000001</v>
      </c>
      <c r="M116" s="66"/>
    </row>
    <row r="117" spans="1:13" x14ac:dyDescent="0.35">
      <c r="A117" s="4">
        <v>39722</v>
      </c>
      <c r="B117" s="19">
        <v>220682.379698114</v>
      </c>
      <c r="C117" s="71">
        <v>-5.8647503060027191</v>
      </c>
      <c r="D117" s="71">
        <v>-9.5933119529717317</v>
      </c>
      <c r="E117" s="53"/>
      <c r="F117" s="44"/>
      <c r="G117" s="44"/>
      <c r="H117" s="19">
        <f t="shared" si="2"/>
        <v>220682.379698114</v>
      </c>
      <c r="I117" s="45" t="e">
        <f>NA()</f>
        <v>#N/A</v>
      </c>
      <c r="J117" s="43"/>
      <c r="L117" s="64">
        <v>216119.61799999999</v>
      </c>
      <c r="M117" s="66"/>
    </row>
    <row r="118" spans="1:13" x14ac:dyDescent="0.35">
      <c r="A118" s="4">
        <v>39753</v>
      </c>
      <c r="B118" s="19">
        <v>202344.299162921</v>
      </c>
      <c r="C118" s="71">
        <v>-8.3097166888805845</v>
      </c>
      <c r="D118" s="71">
        <v>-17.46720621440916</v>
      </c>
      <c r="E118" s="53"/>
      <c r="F118" s="44"/>
      <c r="G118" s="44"/>
      <c r="H118" s="19">
        <f t="shared" si="2"/>
        <v>202344.299162921</v>
      </c>
      <c r="I118" s="45" t="e">
        <f>NA()</f>
        <v>#N/A</v>
      </c>
      <c r="J118" s="43"/>
      <c r="L118" s="64">
        <v>201681.52499999999</v>
      </c>
      <c r="M118" s="66"/>
    </row>
    <row r="119" spans="1:13" x14ac:dyDescent="0.35">
      <c r="A119" s="4">
        <v>39783</v>
      </c>
      <c r="B119" s="19">
        <v>187877.70389253</v>
      </c>
      <c r="C119" s="71">
        <v>-7.1494948611045288</v>
      </c>
      <c r="D119" s="71">
        <v>-22.348879033833285</v>
      </c>
      <c r="E119" s="53"/>
      <c r="F119" s="44"/>
      <c r="G119" s="44"/>
      <c r="H119" s="19">
        <f t="shared" si="2"/>
        <v>187877.70389253</v>
      </c>
      <c r="I119" s="45" t="e">
        <f>NA()</f>
        <v>#N/A</v>
      </c>
      <c r="J119" s="43"/>
      <c r="L119" s="64">
        <v>185614.644</v>
      </c>
      <c r="M119" s="66"/>
    </row>
    <row r="120" spans="1:13" x14ac:dyDescent="0.35">
      <c r="A120" s="4">
        <v>39814</v>
      </c>
      <c r="B120" s="19">
        <v>168573.256908312</v>
      </c>
      <c r="C120" s="71">
        <v>-10.275006871097673</v>
      </c>
      <c r="D120" s="71">
        <v>-29.109032249035465</v>
      </c>
      <c r="E120" s="53"/>
      <c r="F120" s="44"/>
      <c r="G120" s="44"/>
      <c r="H120" s="19">
        <f t="shared" si="2"/>
        <v>168573.256908312</v>
      </c>
      <c r="I120" s="45" t="e">
        <f>NA()</f>
        <v>#N/A</v>
      </c>
      <c r="J120" s="43"/>
      <c r="L120" s="64">
        <v>169498.52</v>
      </c>
      <c r="M120" s="66"/>
    </row>
    <row r="121" spans="1:13" x14ac:dyDescent="0.35">
      <c r="A121" s="4">
        <v>39845</v>
      </c>
      <c r="B121" s="19">
        <v>152199.27596027299</v>
      </c>
      <c r="C121" s="71">
        <v>-9.713273177693253</v>
      </c>
      <c r="D121" s="71">
        <v>-38.970574559988421</v>
      </c>
      <c r="E121" s="53"/>
      <c r="F121" s="44"/>
      <c r="G121" s="44"/>
      <c r="H121" s="19">
        <f t="shared" si="2"/>
        <v>152199.27596027299</v>
      </c>
      <c r="I121" s="45" t="e">
        <f>NA()</f>
        <v>#N/A</v>
      </c>
      <c r="J121" s="43"/>
      <c r="L121" s="64">
        <v>154730.05600000001</v>
      </c>
      <c r="M121" s="66"/>
    </row>
    <row r="122" spans="1:13" x14ac:dyDescent="0.35">
      <c r="A122" s="4">
        <v>39873</v>
      </c>
      <c r="B122" s="19">
        <v>139539.84289002299</v>
      </c>
      <c r="C122" s="71">
        <v>-8.3176697066248693</v>
      </c>
      <c r="D122" s="71">
        <v>-44.939045119640262</v>
      </c>
      <c r="E122" s="53"/>
      <c r="F122" s="44"/>
      <c r="G122" s="44"/>
      <c r="H122" s="19">
        <f t="shared" si="2"/>
        <v>139539.84289002299</v>
      </c>
      <c r="I122" s="45" t="e">
        <f>NA()</f>
        <v>#N/A</v>
      </c>
      <c r="J122" s="43"/>
      <c r="L122" s="64">
        <v>142286.527</v>
      </c>
      <c r="M122" s="66"/>
    </row>
    <row r="123" spans="1:13" x14ac:dyDescent="0.35">
      <c r="A123" s="4">
        <v>39904</v>
      </c>
      <c r="B123" s="19">
        <v>130129.02205817599</v>
      </c>
      <c r="C123" s="71">
        <v>-6.7441819031314623</v>
      </c>
      <c r="D123" s="71">
        <v>-49.139983405300256</v>
      </c>
      <c r="E123" s="53"/>
      <c r="F123" s="44"/>
      <c r="G123" s="44"/>
      <c r="H123" s="19">
        <f t="shared" si="2"/>
        <v>130129.02205817599</v>
      </c>
      <c r="I123" s="45" t="e">
        <f>NA()</f>
        <v>#N/A</v>
      </c>
      <c r="J123" s="43"/>
      <c r="L123" s="64">
        <v>132916.34899999999</v>
      </c>
      <c r="M123" s="66"/>
    </row>
    <row r="124" spans="1:13" x14ac:dyDescent="0.35">
      <c r="A124" s="4">
        <v>39934</v>
      </c>
      <c r="B124" s="19">
        <v>132163.823569962</v>
      </c>
      <c r="C124" s="71">
        <v>1.5636800151132491</v>
      </c>
      <c r="D124" s="71">
        <v>-48.078509103888635</v>
      </c>
      <c r="E124" s="53"/>
      <c r="F124" s="44"/>
      <c r="G124" s="44"/>
      <c r="H124" s="19">
        <f t="shared" si="2"/>
        <v>132163.823569962</v>
      </c>
      <c r="I124" s="45" t="e">
        <f>NA()</f>
        <v>#N/A</v>
      </c>
      <c r="J124" s="43"/>
      <c r="L124" s="64">
        <v>126648.556</v>
      </c>
      <c r="M124" s="66"/>
    </row>
    <row r="125" spans="1:13" x14ac:dyDescent="0.35">
      <c r="A125" s="4">
        <v>39965</v>
      </c>
      <c r="B125" s="19">
        <v>121766.72964878</v>
      </c>
      <c r="C125" s="71">
        <v>-7.8668228871860748</v>
      </c>
      <c r="D125" s="71">
        <v>-51.327498213931747</v>
      </c>
      <c r="E125" s="53"/>
      <c r="F125" s="44"/>
      <c r="G125" s="44"/>
      <c r="H125" s="19">
        <f t="shared" si="2"/>
        <v>121766.72964878</v>
      </c>
      <c r="I125" s="45" t="e">
        <f>NA()</f>
        <v>#N/A</v>
      </c>
      <c r="J125" s="43"/>
      <c r="L125" s="64">
        <v>123214.037</v>
      </c>
      <c r="M125" s="66"/>
    </row>
    <row r="126" spans="1:13" s="6" customFormat="1" x14ac:dyDescent="0.35">
      <c r="A126" s="5">
        <v>39995</v>
      </c>
      <c r="B126" s="19">
        <v>118246.46612399</v>
      </c>
      <c r="C126" s="71">
        <v>-2.8909896282373211</v>
      </c>
      <c r="D126" s="71">
        <v>-52.267500694504029</v>
      </c>
      <c r="E126" s="53"/>
      <c r="F126" s="44"/>
      <c r="G126" s="44"/>
      <c r="H126" s="19">
        <f t="shared" si="2"/>
        <v>118246.46612399</v>
      </c>
      <c r="I126" s="45" t="e">
        <f>NA()</f>
        <v>#N/A</v>
      </c>
      <c r="J126" s="47"/>
      <c r="L126" s="64">
        <v>122174.307</v>
      </c>
      <c r="M126" s="66"/>
    </row>
    <row r="127" spans="1:13" x14ac:dyDescent="0.35">
      <c r="A127" s="4">
        <v>40026</v>
      </c>
      <c r="B127" s="19">
        <v>120937.59416269801</v>
      </c>
      <c r="C127" s="71">
        <v>2.2758633952630447</v>
      </c>
      <c r="D127" s="71">
        <v>-49.591229149324654</v>
      </c>
      <c r="E127" s="53"/>
      <c r="F127" s="44"/>
      <c r="G127" s="44"/>
      <c r="H127" s="19">
        <f t="shared" si="2"/>
        <v>120937.59416269801</v>
      </c>
      <c r="I127" s="45" t="e">
        <f>NA()</f>
        <v>#N/A</v>
      </c>
      <c r="J127" s="43"/>
      <c r="L127" s="64">
        <v>122974.795</v>
      </c>
      <c r="M127" s="66"/>
    </row>
    <row r="128" spans="1:13" x14ac:dyDescent="0.35">
      <c r="A128" s="4">
        <v>40057</v>
      </c>
      <c r="B128" s="19">
        <v>124183.100237775</v>
      </c>
      <c r="C128" s="71">
        <v>2.683620504895103</v>
      </c>
      <c r="D128" s="71">
        <v>-47.027908777088697</v>
      </c>
      <c r="E128" s="53"/>
      <c r="F128" s="44"/>
      <c r="G128" s="44"/>
      <c r="H128" s="19">
        <f t="shared" si="2"/>
        <v>124183.100237775</v>
      </c>
      <c r="I128" s="45" t="e">
        <f>NA()</f>
        <v>#N/A</v>
      </c>
      <c r="J128" s="43"/>
      <c r="L128" s="64">
        <v>125411.30899999999</v>
      </c>
      <c r="M128" s="66"/>
    </row>
    <row r="129" spans="1:13" x14ac:dyDescent="0.35">
      <c r="A129" s="4">
        <v>40087</v>
      </c>
      <c r="B129" s="19">
        <v>124698.74254132299</v>
      </c>
      <c r="C129" s="71">
        <v>0.41522743639086457</v>
      </c>
      <c r="D129" s="71">
        <v>-43.494019453702357</v>
      </c>
      <c r="E129" s="53"/>
      <c r="F129" s="44"/>
      <c r="G129" s="44"/>
      <c r="H129" s="19">
        <f t="shared" si="2"/>
        <v>124698.74254132299</v>
      </c>
      <c r="I129" s="45" t="e">
        <f>NA()</f>
        <v>#N/A</v>
      </c>
      <c r="J129" s="43"/>
      <c r="L129" s="64">
        <v>129141.48699999999</v>
      </c>
      <c r="M129" s="66"/>
    </row>
    <row r="130" spans="1:13" x14ac:dyDescent="0.35">
      <c r="A130" s="4">
        <v>40118</v>
      </c>
      <c r="B130" s="19">
        <v>132967.145265592</v>
      </c>
      <c r="C130" s="71">
        <v>6.6307025682548471</v>
      </c>
      <c r="D130" s="71">
        <v>-34.28668570566883</v>
      </c>
      <c r="E130" s="53">
        <v>148.9</v>
      </c>
      <c r="F130" s="46"/>
      <c r="G130" s="46"/>
      <c r="H130" s="19">
        <f t="shared" si="2"/>
        <v>132967.145265592</v>
      </c>
      <c r="I130" s="42">
        <f>E130*1000</f>
        <v>148900</v>
      </c>
      <c r="J130" s="43">
        <v>40118</v>
      </c>
      <c r="L130" s="64">
        <v>133630.96299999999</v>
      </c>
      <c r="M130" s="65">
        <v>150.30000000000001</v>
      </c>
    </row>
    <row r="131" spans="1:13" x14ac:dyDescent="0.35">
      <c r="A131" s="4">
        <v>40148</v>
      </c>
      <c r="B131" s="19">
        <v>140309.664174784</v>
      </c>
      <c r="C131" s="71">
        <v>5.5220550118045111</v>
      </c>
      <c r="D131" s="71">
        <v>-25.318618831405303</v>
      </c>
      <c r="E131" s="53"/>
      <c r="F131" s="44"/>
      <c r="G131" s="44"/>
      <c r="H131" s="19">
        <f t="shared" si="2"/>
        <v>140309.664174784</v>
      </c>
      <c r="I131" s="45" t="e">
        <f>NA()</f>
        <v>#N/A</v>
      </c>
      <c r="J131" s="43"/>
      <c r="L131" s="64">
        <v>138341.266</v>
      </c>
      <c r="M131" s="66"/>
    </row>
    <row r="132" spans="1:13" x14ac:dyDescent="0.35">
      <c r="A132" s="4">
        <v>40179</v>
      </c>
      <c r="B132" s="19">
        <v>135797.30211391201</v>
      </c>
      <c r="C132" s="71">
        <v>-3.2160023241527682</v>
      </c>
      <c r="D132" s="71">
        <v>-19.443152131910836</v>
      </c>
      <c r="E132" s="53"/>
      <c r="F132" s="44"/>
      <c r="G132" s="44"/>
      <c r="H132" s="19">
        <f t="shared" si="2"/>
        <v>135797.30211391201</v>
      </c>
      <c r="I132" s="45" t="e">
        <f>NA()</f>
        <v>#N/A</v>
      </c>
      <c r="J132" s="43"/>
      <c r="L132" s="64">
        <v>142917.90700000001</v>
      </c>
      <c r="M132" s="66"/>
    </row>
    <row r="133" spans="1:13" x14ac:dyDescent="0.35">
      <c r="A133" s="4">
        <v>40210</v>
      </c>
      <c r="B133" s="19">
        <v>151267.25187036701</v>
      </c>
      <c r="C133" s="71">
        <v>11.39194189843198</v>
      </c>
      <c r="D133" s="71">
        <v>-0.61237090914234216</v>
      </c>
      <c r="E133" s="53">
        <v>168.4</v>
      </c>
      <c r="F133" s="46">
        <f>E133-E130</f>
        <v>19.5</v>
      </c>
      <c r="G133" s="46"/>
      <c r="H133" s="19">
        <f t="shared" si="2"/>
        <v>151267.25187036701</v>
      </c>
      <c r="I133" s="42">
        <f>E133*1000</f>
        <v>168400</v>
      </c>
      <c r="J133" s="43">
        <v>40210</v>
      </c>
      <c r="L133" s="64">
        <v>147368.68599999999</v>
      </c>
      <c r="M133" s="65">
        <v>162.19999999999999</v>
      </c>
    </row>
    <row r="134" spans="1:13" x14ac:dyDescent="0.35">
      <c r="A134" s="4">
        <v>40238</v>
      </c>
      <c r="B134" s="19">
        <v>152424.72216763301</v>
      </c>
      <c r="C134" s="71">
        <v>0.76518233983516382</v>
      </c>
      <c r="D134" s="71">
        <v>9.2338353052074922</v>
      </c>
      <c r="E134" s="53"/>
      <c r="F134" s="44"/>
      <c r="G134" s="44"/>
      <c r="H134" s="19">
        <f t="shared" si="2"/>
        <v>152424.72216763301</v>
      </c>
      <c r="I134" s="45" t="e">
        <f>NA()</f>
        <v>#N/A</v>
      </c>
      <c r="J134" s="43"/>
      <c r="L134" s="64">
        <v>151571.25</v>
      </c>
      <c r="M134" s="66"/>
    </row>
    <row r="135" spans="1:13" x14ac:dyDescent="0.35">
      <c r="A135" s="4">
        <v>40269</v>
      </c>
      <c r="B135" s="19">
        <v>150690.140188939</v>
      </c>
      <c r="C135" s="71">
        <v>-1.1379925474204668</v>
      </c>
      <c r="D135" s="71">
        <v>15.800563014736909</v>
      </c>
      <c r="E135" s="53"/>
      <c r="F135" s="44"/>
      <c r="G135" s="44"/>
      <c r="H135" s="19">
        <f t="shared" si="2"/>
        <v>150690.140188939</v>
      </c>
      <c r="I135" s="45" t="e">
        <f>NA()</f>
        <v>#N/A</v>
      </c>
      <c r="J135" s="43"/>
      <c r="L135" s="64">
        <v>155400.628</v>
      </c>
      <c r="M135" s="66"/>
    </row>
    <row r="136" spans="1:13" x14ac:dyDescent="0.35">
      <c r="A136" s="4">
        <v>40299</v>
      </c>
      <c r="B136" s="19">
        <v>160052.678100561</v>
      </c>
      <c r="C136" s="71">
        <v>6.2131058474582517</v>
      </c>
      <c r="D136" s="71">
        <v>21.101731001173562</v>
      </c>
      <c r="E136" s="53">
        <v>170.3</v>
      </c>
      <c r="F136" s="46">
        <f>E136-E133</f>
        <v>1.9000000000000057</v>
      </c>
      <c r="G136" s="46"/>
      <c r="H136" s="19">
        <f t="shared" si="2"/>
        <v>160052.678100561</v>
      </c>
      <c r="I136" s="42">
        <f>E136*1000</f>
        <v>170300</v>
      </c>
      <c r="J136" s="43">
        <v>40299</v>
      </c>
      <c r="L136" s="64">
        <v>158853.34100000001</v>
      </c>
      <c r="M136" s="65">
        <v>173</v>
      </c>
    </row>
    <row r="137" spans="1:13" x14ac:dyDescent="0.35">
      <c r="A137" s="4">
        <v>40330</v>
      </c>
      <c r="B137" s="19">
        <v>162723.374742521</v>
      </c>
      <c r="C137" s="71">
        <v>1.668636022623744</v>
      </c>
      <c r="D137" s="71">
        <v>33.635333076510335</v>
      </c>
      <c r="E137" s="53"/>
      <c r="F137" s="44"/>
      <c r="G137" s="44"/>
      <c r="H137" s="19">
        <f t="shared" si="2"/>
        <v>162723.374742521</v>
      </c>
      <c r="I137" s="45" t="e">
        <f>NA()</f>
        <v>#N/A</v>
      </c>
      <c r="J137" s="43"/>
      <c r="L137" s="64">
        <v>162096.19</v>
      </c>
      <c r="M137" s="66"/>
    </row>
    <row r="138" spans="1:13" s="6" customFormat="1" x14ac:dyDescent="0.35">
      <c r="A138" s="5">
        <v>40360</v>
      </c>
      <c r="B138" s="19">
        <v>164255.23667586001</v>
      </c>
      <c r="C138" s="71">
        <v>0.94139021868424777</v>
      </c>
      <c r="D138" s="71">
        <v>38.909214000210767</v>
      </c>
      <c r="E138" s="53"/>
      <c r="F138" s="44"/>
      <c r="G138" s="44"/>
      <c r="H138" s="19">
        <f t="shared" si="2"/>
        <v>164255.23667586001</v>
      </c>
      <c r="I138" s="45" t="e">
        <f>NA()</f>
        <v>#N/A</v>
      </c>
      <c r="J138" s="43"/>
      <c r="L138" s="64">
        <v>165278.383</v>
      </c>
      <c r="M138" s="66"/>
    </row>
    <row r="139" spans="1:13" x14ac:dyDescent="0.35">
      <c r="A139" s="4">
        <v>40391</v>
      </c>
      <c r="B139" s="19">
        <v>168810.14502144</v>
      </c>
      <c r="C139" s="71">
        <v>2.7730673540525146</v>
      </c>
      <c r="D139" s="71">
        <v>39.584507357024819</v>
      </c>
      <c r="E139" s="53">
        <v>178.6</v>
      </c>
      <c r="F139" s="46">
        <f>E139-E136</f>
        <v>8.2999999999999829</v>
      </c>
      <c r="G139" s="46"/>
      <c r="H139" s="19">
        <f t="shared" si="2"/>
        <v>168810.14502144</v>
      </c>
      <c r="I139" s="42">
        <f>E139*1000</f>
        <v>178600</v>
      </c>
      <c r="J139" s="43">
        <v>40391</v>
      </c>
      <c r="L139" s="64">
        <v>168681.698</v>
      </c>
      <c r="M139" s="65">
        <v>181.1</v>
      </c>
    </row>
    <row r="140" spans="1:13" x14ac:dyDescent="0.35">
      <c r="A140" s="4">
        <v>40422</v>
      </c>
      <c r="B140" s="19">
        <v>171511.44966567101</v>
      </c>
      <c r="C140" s="71">
        <v>1.6002027863242034</v>
      </c>
      <c r="D140" s="71">
        <v>38.111747361175389</v>
      </c>
      <c r="E140" s="53"/>
      <c r="F140" s="44"/>
      <c r="G140" s="44"/>
      <c r="H140" s="19">
        <f t="shared" si="2"/>
        <v>171511.44966567101</v>
      </c>
      <c r="I140" s="45" t="e">
        <f>NA()</f>
        <v>#N/A</v>
      </c>
      <c r="J140" s="43"/>
      <c r="L140" s="64">
        <v>172119.601</v>
      </c>
      <c r="M140" s="66"/>
    </row>
    <row r="141" spans="1:13" x14ac:dyDescent="0.35">
      <c r="A141" s="4">
        <v>40452</v>
      </c>
      <c r="B141" s="19">
        <v>175412.17593619201</v>
      </c>
      <c r="C141" s="71">
        <v>2.2743241212902916</v>
      </c>
      <c r="D141" s="71">
        <v>40.66876085623997</v>
      </c>
      <c r="E141" s="53"/>
      <c r="F141" s="44"/>
      <c r="G141" s="44"/>
      <c r="H141" s="19">
        <f t="shared" si="2"/>
        <v>175412.17593619201</v>
      </c>
      <c r="I141" s="45" t="e">
        <f>NA()</f>
        <v>#N/A</v>
      </c>
      <c r="J141" s="43"/>
      <c r="L141" s="64">
        <v>175111.13699999999</v>
      </c>
      <c r="M141" s="66"/>
    </row>
    <row r="142" spans="1:13" x14ac:dyDescent="0.35">
      <c r="A142" s="4">
        <v>40483</v>
      </c>
      <c r="B142" s="19">
        <v>178307.73548155499</v>
      </c>
      <c r="C142" s="71">
        <v>1.6507175342356248</v>
      </c>
      <c r="D142" s="71">
        <v>34.099092768667418</v>
      </c>
      <c r="E142" s="53">
        <v>191.1</v>
      </c>
      <c r="F142" s="46">
        <f>E142-E139</f>
        <v>12.5</v>
      </c>
      <c r="G142" s="46">
        <f>SUM(E142-E130)/E130*100</f>
        <v>28.34116856950973</v>
      </c>
      <c r="H142" s="19">
        <f t="shared" ref="H142:H205" si="3">B142</f>
        <v>178307.73548155499</v>
      </c>
      <c r="I142" s="42">
        <f>E142*1000</f>
        <v>191100</v>
      </c>
      <c r="J142" s="43">
        <v>40483</v>
      </c>
      <c r="L142" s="64">
        <v>177520.027</v>
      </c>
      <c r="M142" s="65">
        <v>187.3</v>
      </c>
    </row>
    <row r="143" spans="1:13" x14ac:dyDescent="0.35">
      <c r="A143" s="4">
        <v>40513</v>
      </c>
      <c r="B143" s="19">
        <v>180162.277743696</v>
      </c>
      <c r="C143" s="71">
        <v>1.040079532798984</v>
      </c>
      <c r="D143" s="71">
        <v>28.403327599207643</v>
      </c>
      <c r="E143" s="53"/>
      <c r="F143" s="44"/>
      <c r="G143" s="44"/>
      <c r="H143" s="19">
        <f t="shared" si="3"/>
        <v>180162.277743696</v>
      </c>
      <c r="I143" s="45" t="e">
        <f>NA()</f>
        <v>#N/A</v>
      </c>
      <c r="J143" s="43"/>
      <c r="L143" s="64">
        <v>178935.61300000001</v>
      </c>
      <c r="M143" s="66"/>
    </row>
    <row r="144" spans="1:13" x14ac:dyDescent="0.35">
      <c r="A144" s="4">
        <v>40544</v>
      </c>
      <c r="B144" s="19">
        <v>177412.33666609999</v>
      </c>
      <c r="C144" s="71">
        <v>-1.5263689558300086</v>
      </c>
      <c r="D144" s="71">
        <v>30.644964151997414</v>
      </c>
      <c r="E144" s="53"/>
      <c r="F144" s="44"/>
      <c r="G144" s="44"/>
      <c r="H144" s="19">
        <f t="shared" si="3"/>
        <v>177412.33666609999</v>
      </c>
      <c r="I144" s="45" t="e">
        <f>NA()</f>
        <v>#N/A</v>
      </c>
      <c r="J144" s="43"/>
      <c r="L144" s="64">
        <v>179164.10200000001</v>
      </c>
      <c r="M144" s="66"/>
    </row>
    <row r="145" spans="1:13" x14ac:dyDescent="0.35">
      <c r="A145" s="4">
        <v>40575</v>
      </c>
      <c r="B145" s="19">
        <v>176504.48202636401</v>
      </c>
      <c r="C145" s="71">
        <v>-0.51172012995050409</v>
      </c>
      <c r="D145" s="71">
        <v>16.683869009284848</v>
      </c>
      <c r="E145" s="53">
        <v>189.4</v>
      </c>
      <c r="F145" s="46">
        <f>E145-E142</f>
        <v>-1.6999999999999886</v>
      </c>
      <c r="G145" s="46">
        <f>SUM(E145-E133)/E133*100</f>
        <v>12.470308788598574</v>
      </c>
      <c r="H145" s="19">
        <f t="shared" si="3"/>
        <v>176504.48202636401</v>
      </c>
      <c r="I145" s="42">
        <f>E145*1000</f>
        <v>189400</v>
      </c>
      <c r="J145" s="43">
        <v>40575</v>
      </c>
      <c r="L145" s="64">
        <v>178440.66699999999</v>
      </c>
      <c r="M145" s="65">
        <v>190</v>
      </c>
    </row>
    <row r="146" spans="1:13" x14ac:dyDescent="0.35">
      <c r="A146" s="4">
        <v>40603</v>
      </c>
      <c r="B146" s="19">
        <v>177642.33704653601</v>
      </c>
      <c r="C146" s="71">
        <v>0.64466069479303201</v>
      </c>
      <c r="D146" s="71">
        <v>16.544307590188211</v>
      </c>
      <c r="E146" s="53"/>
      <c r="F146" s="44"/>
      <c r="G146" s="44"/>
      <c r="H146" s="19">
        <f t="shared" si="3"/>
        <v>177642.33704653601</v>
      </c>
      <c r="I146" s="45" t="e">
        <f>NA()</f>
        <v>#N/A</v>
      </c>
      <c r="J146" s="43"/>
      <c r="L146" s="64">
        <v>177245.59299999999</v>
      </c>
      <c r="M146" s="66"/>
    </row>
    <row r="147" spans="1:13" x14ac:dyDescent="0.35">
      <c r="A147" s="4">
        <v>40634</v>
      </c>
      <c r="B147" s="19">
        <v>177955.73743678501</v>
      </c>
      <c r="C147" s="71">
        <v>0.1764221274385136</v>
      </c>
      <c r="D147" s="71">
        <v>18.093816366259745</v>
      </c>
      <c r="E147" s="53"/>
      <c r="F147" s="44"/>
      <c r="G147" s="44"/>
      <c r="H147" s="19">
        <f t="shared" si="3"/>
        <v>177955.73743678501</v>
      </c>
      <c r="I147" s="45" t="e">
        <f>NA()</f>
        <v>#N/A</v>
      </c>
      <c r="J147" s="43"/>
      <c r="L147" s="64">
        <v>175972.89499999999</v>
      </c>
      <c r="M147" s="66"/>
    </row>
    <row r="148" spans="1:13" x14ac:dyDescent="0.35">
      <c r="A148" s="4">
        <v>40664</v>
      </c>
      <c r="B148" s="19">
        <v>169462.97949602301</v>
      </c>
      <c r="C148" s="71">
        <v>-4.7723990600633925</v>
      </c>
      <c r="D148" s="71">
        <v>5.8795026157260111</v>
      </c>
      <c r="E148" s="53">
        <v>187.3</v>
      </c>
      <c r="F148" s="46">
        <f>E148-E145</f>
        <v>-2.0999999999999943</v>
      </c>
      <c r="G148" s="46">
        <f>SUM(E148-E136)/E136*100</f>
        <v>9.9823840281855531</v>
      </c>
      <c r="H148" s="19">
        <f t="shared" si="3"/>
        <v>169462.97949602301</v>
      </c>
      <c r="I148" s="42">
        <f>E148*1000</f>
        <v>187300</v>
      </c>
      <c r="J148" s="43">
        <v>40664</v>
      </c>
      <c r="L148" s="64">
        <v>174853.17300000001</v>
      </c>
      <c r="M148" s="65">
        <v>187.4</v>
      </c>
    </row>
    <row r="149" spans="1:13" x14ac:dyDescent="0.35">
      <c r="A149" s="4">
        <v>40695</v>
      </c>
      <c r="B149" s="19">
        <v>174956.96982489401</v>
      </c>
      <c r="C149" s="71">
        <v>3.2420003148828869</v>
      </c>
      <c r="D149" s="71">
        <v>7.5180318142555507</v>
      </c>
      <c r="E149" s="53"/>
      <c r="F149" s="44"/>
      <c r="G149" s="44"/>
      <c r="H149" s="19">
        <f t="shared" si="3"/>
        <v>174956.96982489401</v>
      </c>
      <c r="I149" s="45" t="e">
        <f>NA()</f>
        <v>#N/A</v>
      </c>
      <c r="J149" s="43"/>
      <c r="L149" s="64">
        <v>173953.05</v>
      </c>
      <c r="M149" s="66"/>
    </row>
    <row r="150" spans="1:13" x14ac:dyDescent="0.35">
      <c r="A150" s="5">
        <v>40725</v>
      </c>
      <c r="B150" s="19">
        <v>175496.724752129</v>
      </c>
      <c r="C150" s="71">
        <v>0.30850724482436931</v>
      </c>
      <c r="D150" s="71">
        <v>6.8439145708656213</v>
      </c>
      <c r="E150" s="53"/>
      <c r="F150" s="44"/>
      <c r="G150" s="44"/>
      <c r="H150" s="19">
        <f t="shared" si="3"/>
        <v>175496.724752129</v>
      </c>
      <c r="I150" s="45" t="e">
        <f>NA()</f>
        <v>#N/A</v>
      </c>
      <c r="J150" s="43"/>
      <c r="L150" s="64">
        <v>173088.75099999999</v>
      </c>
      <c r="M150" s="66"/>
    </row>
    <row r="151" spans="1:13" x14ac:dyDescent="0.35">
      <c r="A151" s="4">
        <v>40756</v>
      </c>
      <c r="B151" s="19">
        <v>172725.64700685599</v>
      </c>
      <c r="C151" s="71">
        <v>-1.5789911459526422</v>
      </c>
      <c r="D151" s="71">
        <v>2.3194707787963296</v>
      </c>
      <c r="E151" s="53">
        <v>183.4</v>
      </c>
      <c r="F151" s="46">
        <f>E151-E148</f>
        <v>-3.9000000000000057</v>
      </c>
      <c r="G151" s="46">
        <f>SUM(E151-E139)/E139*100</f>
        <v>2.6875699888017981</v>
      </c>
      <c r="H151" s="19">
        <f t="shared" si="3"/>
        <v>172725.64700685599</v>
      </c>
      <c r="I151" s="42">
        <f>E151*1000</f>
        <v>183400</v>
      </c>
      <c r="J151" s="43">
        <v>40756</v>
      </c>
      <c r="L151" s="64">
        <v>172006.497</v>
      </c>
      <c r="M151" s="65">
        <v>183.5</v>
      </c>
    </row>
    <row r="152" spans="1:13" x14ac:dyDescent="0.35">
      <c r="A152" s="4">
        <v>40787</v>
      </c>
      <c r="B152" s="19">
        <v>169986.403795716</v>
      </c>
      <c r="C152" s="71">
        <v>-1.585892575079626</v>
      </c>
      <c r="D152" s="71">
        <v>-0.88918021095840061</v>
      </c>
      <c r="E152" s="53"/>
      <c r="F152" s="44"/>
      <c r="G152" s="44"/>
      <c r="H152" s="19">
        <f t="shared" si="3"/>
        <v>169986.403795716</v>
      </c>
      <c r="I152" s="45" t="e">
        <f>NA()</f>
        <v>#N/A</v>
      </c>
      <c r="J152" s="43"/>
      <c r="L152" s="64">
        <v>170652.568</v>
      </c>
      <c r="M152" s="66"/>
    </row>
    <row r="153" spans="1:13" x14ac:dyDescent="0.35">
      <c r="A153" s="4">
        <v>40817</v>
      </c>
      <c r="B153" s="19">
        <v>170391.96673824001</v>
      </c>
      <c r="C153" s="71">
        <v>0.23858551829320618</v>
      </c>
      <c r="D153" s="71">
        <v>-2.8619502444221183</v>
      </c>
      <c r="E153" s="53"/>
      <c r="F153" s="44"/>
      <c r="G153" s="44"/>
      <c r="H153" s="19">
        <f t="shared" si="3"/>
        <v>170391.96673824001</v>
      </c>
      <c r="I153" s="45" t="e">
        <f>NA()</f>
        <v>#N/A</v>
      </c>
      <c r="J153" s="43"/>
      <c r="L153" s="64">
        <v>169195.53200000001</v>
      </c>
      <c r="M153" s="66"/>
    </row>
    <row r="154" spans="1:13" x14ac:dyDescent="0.35">
      <c r="A154" s="4">
        <v>40848</v>
      </c>
      <c r="B154" s="19">
        <v>169010.147849311</v>
      </c>
      <c r="C154" s="71">
        <v>-0.81096480977403473</v>
      </c>
      <c r="D154" s="71">
        <v>-5.2143490057422497</v>
      </c>
      <c r="E154" s="53">
        <v>179.3</v>
      </c>
      <c r="F154" s="46">
        <f>E154-E151</f>
        <v>-4.0999999999999943</v>
      </c>
      <c r="G154" s="46">
        <f>SUM(E154-E142)/E142*100</f>
        <v>-6.1747776033490229</v>
      </c>
      <c r="H154" s="19">
        <f t="shared" si="3"/>
        <v>169010.147849311</v>
      </c>
      <c r="I154" s="42">
        <f>E154*1000</f>
        <v>179300</v>
      </c>
      <c r="J154" s="43">
        <v>40848</v>
      </c>
      <c r="L154" s="64">
        <v>167669.49</v>
      </c>
      <c r="M154" s="65">
        <v>181.3</v>
      </c>
    </row>
    <row r="155" spans="1:13" x14ac:dyDescent="0.35">
      <c r="A155" s="4">
        <v>40878</v>
      </c>
      <c r="B155" s="19">
        <v>161363.69390466201</v>
      </c>
      <c r="C155" s="71">
        <v>-4.5242572957610463</v>
      </c>
      <c r="D155" s="71">
        <v>-10.434250762402868</v>
      </c>
      <c r="E155" s="53"/>
      <c r="F155" s="44"/>
      <c r="G155" s="44"/>
      <c r="H155" s="19">
        <f t="shared" si="3"/>
        <v>161363.69390466201</v>
      </c>
      <c r="I155" s="45" t="e">
        <f>NA()</f>
        <v>#N/A</v>
      </c>
      <c r="J155" s="43"/>
      <c r="L155" s="64">
        <v>166295.64600000001</v>
      </c>
      <c r="M155" s="66"/>
    </row>
    <row r="156" spans="1:13" x14ac:dyDescent="0.35">
      <c r="A156" s="4">
        <v>40909</v>
      </c>
      <c r="B156" s="19">
        <v>165503.56858768899</v>
      </c>
      <c r="C156" s="71">
        <v>2.5655552267370325</v>
      </c>
      <c r="D156" s="71">
        <v>-6.7124802605040657</v>
      </c>
      <c r="E156" s="53"/>
      <c r="F156" s="44"/>
      <c r="G156" s="44"/>
      <c r="H156" s="19">
        <f t="shared" si="3"/>
        <v>165503.56858768899</v>
      </c>
      <c r="I156" s="45" t="e">
        <f>NA()</f>
        <v>#N/A</v>
      </c>
      <c r="J156" s="43"/>
      <c r="L156" s="64">
        <v>165340.47200000001</v>
      </c>
      <c r="M156" s="66"/>
    </row>
    <row r="157" spans="1:13" x14ac:dyDescent="0.35">
      <c r="A157" s="4">
        <v>40940</v>
      </c>
      <c r="B157" s="19">
        <v>166083.4595888</v>
      </c>
      <c r="C157" s="71">
        <v>0.35037975679887268</v>
      </c>
      <c r="D157" s="71">
        <v>-5.9041120757531047</v>
      </c>
      <c r="E157" s="53">
        <v>181.8</v>
      </c>
      <c r="F157" s="46">
        <f>E157-E154</f>
        <v>2.5</v>
      </c>
      <c r="G157" s="46">
        <f>SUM(E157-E145)/E145*100</f>
        <v>-4.0126715945089728</v>
      </c>
      <c r="H157" s="19">
        <f t="shared" si="3"/>
        <v>166083.4595888</v>
      </c>
      <c r="I157" s="42">
        <f>E157*1000</f>
        <v>181800</v>
      </c>
      <c r="J157" s="43">
        <v>40940</v>
      </c>
      <c r="L157" s="64">
        <v>164573.00400000002</v>
      </c>
      <c r="M157" s="65">
        <v>180.4</v>
      </c>
    </row>
    <row r="158" spans="1:13" x14ac:dyDescent="0.35">
      <c r="A158" s="4">
        <v>40969</v>
      </c>
      <c r="B158" s="19">
        <v>165451.63461010499</v>
      </c>
      <c r="C158" s="71">
        <v>-0.38042619069913997</v>
      </c>
      <c r="D158" s="71">
        <v>-6.8624983430821942</v>
      </c>
      <c r="E158" s="53"/>
      <c r="F158" s="44"/>
      <c r="G158" s="44"/>
      <c r="H158" s="19">
        <f t="shared" si="3"/>
        <v>165451.63461010499</v>
      </c>
      <c r="I158" s="45" t="e">
        <f>NA()</f>
        <v>#N/A</v>
      </c>
      <c r="J158" s="43"/>
      <c r="L158" s="64">
        <v>163893.52799999999</v>
      </c>
      <c r="M158" s="66"/>
    </row>
    <row r="159" spans="1:13" x14ac:dyDescent="0.35">
      <c r="A159" s="4">
        <v>41000</v>
      </c>
      <c r="B159" s="19">
        <v>162255.18099741201</v>
      </c>
      <c r="C159" s="71">
        <v>-1.9319565021074396</v>
      </c>
      <c r="D159" s="71">
        <v>-8.8227312395309951</v>
      </c>
      <c r="E159" s="53"/>
      <c r="F159" s="44"/>
      <c r="G159" s="44"/>
      <c r="H159" s="19">
        <f t="shared" si="3"/>
        <v>162255.18099741201</v>
      </c>
      <c r="I159" s="45" t="e">
        <f>NA()</f>
        <v>#N/A</v>
      </c>
      <c r="J159" s="43"/>
      <c r="L159" s="64">
        <v>163152.70800000001</v>
      </c>
      <c r="M159" s="66"/>
    </row>
    <row r="160" spans="1:13" x14ac:dyDescent="0.35">
      <c r="A160" s="4">
        <v>41030</v>
      </c>
      <c r="B160" s="19">
        <v>161210.79997845701</v>
      </c>
      <c r="C160" s="71">
        <v>-0.64366574462214032</v>
      </c>
      <c r="D160" s="71">
        <v>-4.8696060591568084</v>
      </c>
      <c r="E160" s="53">
        <v>178.1</v>
      </c>
      <c r="F160" s="46">
        <f>E160-E157</f>
        <v>-3.7000000000000171</v>
      </c>
      <c r="G160" s="46">
        <f>SUM(E160-E148)/E148*100</f>
        <v>-4.9119060331019844</v>
      </c>
      <c r="H160" s="19">
        <f t="shared" si="3"/>
        <v>161210.79997845701</v>
      </c>
      <c r="I160" s="42">
        <f>E160*1000</f>
        <v>178100</v>
      </c>
      <c r="J160" s="43">
        <v>41030</v>
      </c>
      <c r="L160" s="64">
        <v>162032.67600000001</v>
      </c>
      <c r="M160" s="65">
        <v>179</v>
      </c>
    </row>
    <row r="161" spans="1:13" x14ac:dyDescent="0.35">
      <c r="A161" s="4">
        <v>41061</v>
      </c>
      <c r="B161" s="19">
        <v>159497.76273282999</v>
      </c>
      <c r="C161" s="71">
        <v>-1.0626070001860626</v>
      </c>
      <c r="D161" s="71">
        <v>-8.8360052803477345</v>
      </c>
      <c r="E161" s="53"/>
      <c r="F161" s="44"/>
      <c r="G161" s="44"/>
      <c r="H161" s="19">
        <f t="shared" si="3"/>
        <v>159497.76273282999</v>
      </c>
      <c r="I161" s="45" t="e">
        <f>NA()</f>
        <v>#N/A</v>
      </c>
      <c r="J161" s="43"/>
      <c r="L161" s="64">
        <v>160172.639</v>
      </c>
      <c r="M161" s="66"/>
    </row>
    <row r="162" spans="1:13" x14ac:dyDescent="0.35">
      <c r="A162" s="4">
        <v>41091</v>
      </c>
      <c r="B162" s="19">
        <v>158556.232360603</v>
      </c>
      <c r="C162" s="71">
        <v>-0.59030945393517698</v>
      </c>
      <c r="D162" s="71">
        <v>-9.6528823631624334</v>
      </c>
      <c r="E162" s="53"/>
      <c r="F162" s="44"/>
      <c r="G162" s="44"/>
      <c r="H162" s="19">
        <f t="shared" si="3"/>
        <v>158556.232360603</v>
      </c>
      <c r="I162" s="45" t="e">
        <f>NA()</f>
        <v>#N/A</v>
      </c>
      <c r="J162" s="43"/>
      <c r="L162" s="64">
        <v>157408.397</v>
      </c>
      <c r="M162" s="66"/>
    </row>
    <row r="163" spans="1:13" x14ac:dyDescent="0.35">
      <c r="A163" s="4">
        <v>41122</v>
      </c>
      <c r="B163" s="19">
        <v>154827.47358458201</v>
      </c>
      <c r="C163" s="71">
        <v>-2.3516948659203223</v>
      </c>
      <c r="D163" s="71">
        <v>-10.362197932055537</v>
      </c>
      <c r="E163" s="53">
        <v>175.3</v>
      </c>
      <c r="F163" s="46">
        <f>E163-E160</f>
        <v>-2.7999999999999829</v>
      </c>
      <c r="G163" s="46">
        <f>SUM(E163-E151)/E151*100</f>
        <v>-4.4165757906215886</v>
      </c>
      <c r="H163" s="19">
        <f t="shared" si="3"/>
        <v>154827.47358458201</v>
      </c>
      <c r="I163" s="42">
        <f>E163*1000</f>
        <v>175300</v>
      </c>
      <c r="J163" s="43">
        <v>41122</v>
      </c>
      <c r="L163" s="64">
        <v>153821.81200000001</v>
      </c>
      <c r="M163" s="65">
        <v>173.6</v>
      </c>
    </row>
    <row r="164" spans="1:13" x14ac:dyDescent="0.35">
      <c r="A164" s="4">
        <v>41153</v>
      </c>
      <c r="B164" s="19">
        <v>150612.01981125801</v>
      </c>
      <c r="C164" s="71">
        <v>-2.7226781369787716</v>
      </c>
      <c r="D164" s="71">
        <v>-11.397608015604291</v>
      </c>
      <c r="E164" s="53"/>
      <c r="F164" s="44"/>
      <c r="G164" s="44"/>
      <c r="H164" s="19">
        <f t="shared" si="3"/>
        <v>150612.01981125801</v>
      </c>
      <c r="I164" s="45" t="e">
        <f>NA()</f>
        <v>#N/A</v>
      </c>
      <c r="J164" s="43"/>
      <c r="L164" s="64">
        <v>149691.035</v>
      </c>
      <c r="M164" s="66"/>
    </row>
    <row r="165" spans="1:13" x14ac:dyDescent="0.35">
      <c r="A165" s="4">
        <v>41183</v>
      </c>
      <c r="B165" s="19">
        <v>143996.77257242001</v>
      </c>
      <c r="C165" s="71">
        <v>-4.392243890712038</v>
      </c>
      <c r="D165" s="71">
        <v>-15.490867715828941</v>
      </c>
      <c r="E165" s="53"/>
      <c r="F165" s="44"/>
      <c r="G165" s="44"/>
      <c r="H165" s="19">
        <f t="shared" si="3"/>
        <v>143996.77257242001</v>
      </c>
      <c r="I165" s="45" t="e">
        <f>NA()</f>
        <v>#N/A</v>
      </c>
      <c r="J165" s="43"/>
      <c r="L165" s="64">
        <v>145516.76800000001</v>
      </c>
      <c r="M165" s="66"/>
    </row>
    <row r="166" spans="1:13" x14ac:dyDescent="0.35">
      <c r="A166" s="4">
        <v>41214</v>
      </c>
      <c r="B166" s="19">
        <v>140203.731272776</v>
      </c>
      <c r="C166" s="71">
        <v>-2.6341154957041653</v>
      </c>
      <c r="D166" s="71">
        <v>-17.044193465956099</v>
      </c>
      <c r="E166" s="53">
        <v>164.8</v>
      </c>
      <c r="F166" s="46">
        <f>E166-E163</f>
        <v>-10.5</v>
      </c>
      <c r="G166" s="46">
        <f>SUM(E166-E154)/E154*100</f>
        <v>-8.0870050195203564</v>
      </c>
      <c r="H166" s="19">
        <f t="shared" si="3"/>
        <v>140203.731272776</v>
      </c>
      <c r="I166" s="42">
        <f>E166*1000</f>
        <v>164800</v>
      </c>
      <c r="J166" s="43">
        <v>41214</v>
      </c>
      <c r="L166" s="64">
        <v>141808.46299999999</v>
      </c>
      <c r="M166" s="65">
        <v>163.4</v>
      </c>
    </row>
    <row r="167" spans="1:13" x14ac:dyDescent="0.35">
      <c r="A167" s="4">
        <v>41244</v>
      </c>
      <c r="B167" s="19">
        <v>138997.345750762</v>
      </c>
      <c r="C167" s="71">
        <v>-0.86045179472927202</v>
      </c>
      <c r="D167" s="71">
        <v>-13.860830532991301</v>
      </c>
      <c r="E167" s="53"/>
      <c r="F167" s="44"/>
      <c r="G167" s="44"/>
      <c r="H167" s="19">
        <f t="shared" si="3"/>
        <v>138997.345750762</v>
      </c>
      <c r="I167" s="45" t="e">
        <f>NA()</f>
        <v>#N/A</v>
      </c>
      <c r="J167" s="43"/>
      <c r="L167" s="64">
        <v>138947.72</v>
      </c>
      <c r="M167" s="66"/>
    </row>
    <row r="168" spans="1:13" x14ac:dyDescent="0.35">
      <c r="A168" s="4">
        <v>41275</v>
      </c>
      <c r="B168" s="19">
        <v>138931.04323707201</v>
      </c>
      <c r="C168" s="71">
        <v>-4.7700560994073271E-2</v>
      </c>
      <c r="D168" s="71">
        <v>-16.055560358831784</v>
      </c>
      <c r="E168" s="53"/>
      <c r="F168" s="44"/>
      <c r="G168" s="44"/>
      <c r="H168" s="19">
        <f t="shared" si="3"/>
        <v>138931.04323707201</v>
      </c>
      <c r="I168" s="45" t="e">
        <f>NA()</f>
        <v>#N/A</v>
      </c>
      <c r="J168" s="43"/>
      <c r="L168" s="64">
        <v>136955.799</v>
      </c>
      <c r="M168" s="66"/>
    </row>
    <row r="169" spans="1:13" x14ac:dyDescent="0.35">
      <c r="A169" s="4">
        <v>41306</v>
      </c>
      <c r="B169" s="19">
        <v>136507.71891230001</v>
      </c>
      <c r="C169" s="71">
        <v>-1.7442641099562195</v>
      </c>
      <c r="D169" s="71">
        <v>-17.807758069181304</v>
      </c>
      <c r="E169" s="53">
        <v>149.80000000000001</v>
      </c>
      <c r="F169" s="46">
        <f>E169-E166</f>
        <v>-15</v>
      </c>
      <c r="G169" s="46">
        <f>SUM(E169-E157)/E157*100</f>
        <v>-17.601760176017599</v>
      </c>
      <c r="H169" s="19">
        <f t="shared" si="3"/>
        <v>136507.71891230001</v>
      </c>
      <c r="I169" s="42">
        <f>E169*1000</f>
        <v>149800</v>
      </c>
      <c r="J169" s="43">
        <v>41306</v>
      </c>
      <c r="L169" s="64">
        <v>135594.53200000001</v>
      </c>
      <c r="M169" s="65">
        <v>152.30000000000001</v>
      </c>
    </row>
    <row r="170" spans="1:13" x14ac:dyDescent="0.35">
      <c r="A170" s="4">
        <v>41334</v>
      </c>
      <c r="B170" s="19">
        <v>135756.41155534299</v>
      </c>
      <c r="C170" s="71">
        <v>-0.55037719694055909</v>
      </c>
      <c r="D170" s="71">
        <v>-17.947978044907359</v>
      </c>
      <c r="E170" s="53"/>
      <c r="F170" s="44"/>
      <c r="G170" s="44"/>
      <c r="H170" s="19">
        <f t="shared" si="3"/>
        <v>135756.41155534299</v>
      </c>
      <c r="I170" s="45" t="e">
        <f>NA()</f>
        <v>#N/A</v>
      </c>
      <c r="J170" s="43"/>
      <c r="L170" s="64">
        <v>134426.53899999999</v>
      </c>
      <c r="M170" s="66"/>
    </row>
    <row r="171" spans="1:13" x14ac:dyDescent="0.35">
      <c r="A171" s="4">
        <v>41365</v>
      </c>
      <c r="B171" s="19">
        <v>132948.49756433</v>
      </c>
      <c r="C171" s="71">
        <v>-2.0683472396206497</v>
      </c>
      <c r="D171" s="71">
        <v>-18.062094074856972</v>
      </c>
      <c r="E171" s="53"/>
      <c r="F171" s="44"/>
      <c r="G171" s="44"/>
      <c r="H171" s="19">
        <f t="shared" si="3"/>
        <v>132948.49756433</v>
      </c>
      <c r="I171" s="45" t="e">
        <f>NA()</f>
        <v>#N/A</v>
      </c>
      <c r="J171" s="43"/>
      <c r="L171" s="64">
        <v>133114.486</v>
      </c>
      <c r="M171" s="66"/>
    </row>
    <row r="172" spans="1:13" x14ac:dyDescent="0.35">
      <c r="A172" s="4">
        <v>41395</v>
      </c>
      <c r="B172" s="19">
        <v>130410.592047599</v>
      </c>
      <c r="C172" s="71">
        <v>-1.9089388471674766</v>
      </c>
      <c r="D172" s="71">
        <v>-19.105548719424462</v>
      </c>
      <c r="E172" s="70">
        <v>143.5</v>
      </c>
      <c r="F172" s="46">
        <f>E172-E169</f>
        <v>-6.3000000000000114</v>
      </c>
      <c r="G172" s="46">
        <f>SUM(E172-E160)/E160*100</f>
        <v>-19.427288040426724</v>
      </c>
      <c r="H172" s="19">
        <f t="shared" si="3"/>
        <v>130410.592047599</v>
      </c>
      <c r="I172" s="42">
        <f>E172*1000</f>
        <v>143500</v>
      </c>
      <c r="J172" s="43">
        <v>41395</v>
      </c>
      <c r="L172" s="64">
        <v>131630.071</v>
      </c>
      <c r="M172" s="65">
        <v>143.6</v>
      </c>
    </row>
    <row r="173" spans="1:13" x14ac:dyDescent="0.35">
      <c r="A173" s="4">
        <v>41426</v>
      </c>
      <c r="B173" s="19">
        <v>130032.63442210401</v>
      </c>
      <c r="C173" s="71">
        <v>-0.28982126341166747</v>
      </c>
      <c r="D173" s="71">
        <v>-18.473693803518827</v>
      </c>
      <c r="E173" s="53"/>
      <c r="F173" s="44"/>
      <c r="G173" s="44"/>
      <c r="H173" s="19">
        <f t="shared" si="3"/>
        <v>130032.63442210401</v>
      </c>
      <c r="I173" s="45" t="e">
        <f>NA()</f>
        <v>#N/A</v>
      </c>
      <c r="J173" s="43"/>
      <c r="L173" s="64">
        <v>130134.61599999999</v>
      </c>
      <c r="M173" s="66"/>
    </row>
    <row r="174" spans="1:13" x14ac:dyDescent="0.35">
      <c r="A174" s="4">
        <v>41456</v>
      </c>
      <c r="B174" s="19">
        <v>128825.920613817</v>
      </c>
      <c r="C174" s="71">
        <v>-0.92800842930694216</v>
      </c>
      <c r="D174" s="71">
        <v>-18.750642156513038</v>
      </c>
      <c r="E174" s="53"/>
      <c r="F174" s="44"/>
      <c r="G174" s="44"/>
      <c r="H174" s="19">
        <f t="shared" si="3"/>
        <v>128825.920613817</v>
      </c>
      <c r="I174" s="45" t="e">
        <f>NA()</f>
        <v>#N/A</v>
      </c>
      <c r="J174" s="43"/>
      <c r="L174" s="64">
        <v>128878.003</v>
      </c>
      <c r="M174" s="66"/>
    </row>
    <row r="175" spans="1:13" x14ac:dyDescent="0.35">
      <c r="A175" s="4">
        <v>41487</v>
      </c>
      <c r="B175" s="19">
        <v>125787.150849276</v>
      </c>
      <c r="C175" s="71">
        <v>-2.3588185902822687</v>
      </c>
      <c r="D175" s="71">
        <v>-18.756569530562885</v>
      </c>
      <c r="E175" s="53">
        <v>140.6</v>
      </c>
      <c r="F175" s="46">
        <f>E175-E172</f>
        <v>-2.9000000000000057</v>
      </c>
      <c r="G175" s="46">
        <f>SUM(E175-E163)/E163*100</f>
        <v>-19.794637763833435</v>
      </c>
      <c r="H175" s="19">
        <f t="shared" si="3"/>
        <v>125787.150849276</v>
      </c>
      <c r="I175" s="42">
        <f>E175*1000</f>
        <v>140600</v>
      </c>
      <c r="J175" s="43">
        <v>41487</v>
      </c>
      <c r="L175" s="64">
        <v>127864.349</v>
      </c>
      <c r="M175" s="65">
        <v>139.80000000000001</v>
      </c>
    </row>
    <row r="176" spans="1:13" x14ac:dyDescent="0.35">
      <c r="A176" s="4">
        <v>41518</v>
      </c>
      <c r="B176" s="19">
        <v>126014.183180957</v>
      </c>
      <c r="C176" s="71">
        <v>0.18048928698053146</v>
      </c>
      <c r="D176" s="71">
        <v>-16.331921357356606</v>
      </c>
      <c r="E176" s="53"/>
      <c r="F176" s="44"/>
      <c r="G176" s="44"/>
      <c r="H176" s="19">
        <f t="shared" si="3"/>
        <v>126014.183180957</v>
      </c>
      <c r="I176" s="45" t="e">
        <f>NA()</f>
        <v>#N/A</v>
      </c>
      <c r="J176" s="43"/>
      <c r="L176" s="64">
        <v>127042.238</v>
      </c>
      <c r="M176" s="66"/>
    </row>
    <row r="177" spans="1:13" x14ac:dyDescent="0.35">
      <c r="A177" s="4">
        <v>41548</v>
      </c>
      <c r="B177" s="19">
        <v>126649.73599330201</v>
      </c>
      <c r="C177" s="71">
        <v>0.50435022177808264</v>
      </c>
      <c r="D177" s="71">
        <v>-12.046823181674924</v>
      </c>
      <c r="E177" s="53"/>
      <c r="F177" s="44"/>
      <c r="G177" s="44"/>
      <c r="H177" s="19">
        <f t="shared" si="3"/>
        <v>126649.73599330201</v>
      </c>
      <c r="I177" s="45" t="e">
        <f>NA()</f>
        <v>#N/A</v>
      </c>
      <c r="J177" s="43"/>
      <c r="L177" s="64">
        <v>126375.591</v>
      </c>
      <c r="M177" s="66"/>
    </row>
    <row r="178" spans="1:13" x14ac:dyDescent="0.35">
      <c r="A178" s="4">
        <v>41579</v>
      </c>
      <c r="B178" s="19">
        <v>126493.368290349</v>
      </c>
      <c r="C178" s="71">
        <v>-0.12346468922862641</v>
      </c>
      <c r="D178" s="71">
        <v>-9.7788859525803531</v>
      </c>
      <c r="E178" s="53">
        <v>138.9</v>
      </c>
      <c r="F178" s="46">
        <f>E178-E175</f>
        <v>-1.6999999999999886</v>
      </c>
      <c r="G178" s="46">
        <f>SUM(E178-E166)/E166*100</f>
        <v>-15.71601941747573</v>
      </c>
      <c r="H178" s="19">
        <f t="shared" si="3"/>
        <v>126493.368290349</v>
      </c>
      <c r="I178" s="42">
        <f>E178*1000</f>
        <v>138900</v>
      </c>
      <c r="J178" s="43">
        <v>41579</v>
      </c>
      <c r="L178" s="64">
        <v>126190.908</v>
      </c>
      <c r="M178" s="65">
        <v>140.4</v>
      </c>
    </row>
    <row r="179" spans="1:13" x14ac:dyDescent="0.35">
      <c r="A179" s="4">
        <v>41609</v>
      </c>
      <c r="B179" s="19">
        <v>127791.408305384</v>
      </c>
      <c r="C179" s="71">
        <v>1.026172385619077</v>
      </c>
      <c r="D179" s="71">
        <v>-8.0619794463352719</v>
      </c>
      <c r="E179" s="53"/>
      <c r="F179" s="44"/>
      <c r="G179" s="44"/>
      <c r="H179" s="19">
        <f t="shared" si="3"/>
        <v>127791.408305384</v>
      </c>
      <c r="I179" s="45" t="e">
        <f>NA()</f>
        <v>#N/A</v>
      </c>
      <c r="J179" s="43"/>
      <c r="L179" s="64">
        <v>126768.107</v>
      </c>
      <c r="M179" s="66"/>
    </row>
    <row r="180" spans="1:13" x14ac:dyDescent="0.35">
      <c r="A180" s="4">
        <v>41640</v>
      </c>
      <c r="B180" s="19">
        <v>127569.48723481801</v>
      </c>
      <c r="C180" s="71">
        <v>-0.1736588347439465</v>
      </c>
      <c r="D180" s="71">
        <v>-8.1778382552462574</v>
      </c>
      <c r="E180" s="53"/>
      <c r="F180" s="44"/>
      <c r="G180" s="44"/>
      <c r="H180" s="19">
        <f t="shared" si="3"/>
        <v>127569.48723481801</v>
      </c>
      <c r="I180" s="45" t="e">
        <f>NA()</f>
        <v>#N/A</v>
      </c>
      <c r="J180" s="43"/>
      <c r="L180" s="64">
        <v>127892.046</v>
      </c>
      <c r="M180" s="66"/>
    </row>
    <row r="181" spans="1:13" x14ac:dyDescent="0.35">
      <c r="A181" s="4">
        <v>41671</v>
      </c>
      <c r="B181" s="19">
        <v>129073.38434758301</v>
      </c>
      <c r="C181" s="71">
        <v>1.1788846575801983</v>
      </c>
      <c r="D181" s="71">
        <v>-5.4460909785572085</v>
      </c>
      <c r="E181" s="53">
        <v>143.19999999999999</v>
      </c>
      <c r="F181" s="46">
        <f>E181-E178</f>
        <v>4.2999999999999829</v>
      </c>
      <c r="G181" s="46">
        <f>SUM(E181-E169)/E169*100</f>
        <v>-4.4058744993324579</v>
      </c>
      <c r="H181" s="19">
        <f t="shared" si="3"/>
        <v>129073.38434758301</v>
      </c>
      <c r="I181" s="42">
        <f>E181*1000</f>
        <v>143200</v>
      </c>
      <c r="J181" s="43">
        <v>41671</v>
      </c>
      <c r="L181" s="64">
        <v>129074.89</v>
      </c>
      <c r="M181" s="65">
        <v>142.80000000000001</v>
      </c>
    </row>
    <row r="182" spans="1:13" x14ac:dyDescent="0.35">
      <c r="A182" s="4">
        <v>41699</v>
      </c>
      <c r="B182" s="19">
        <v>131772.089051221</v>
      </c>
      <c r="C182" s="71">
        <v>2.0908297378881855</v>
      </c>
      <c r="D182" s="71">
        <v>-2.9349055845496679</v>
      </c>
      <c r="E182" s="53"/>
      <c r="F182" s="44"/>
      <c r="G182" s="44"/>
      <c r="H182" s="19">
        <f t="shared" si="3"/>
        <v>131772.089051221</v>
      </c>
      <c r="I182" s="45" t="e">
        <f>NA()</f>
        <v>#N/A</v>
      </c>
      <c r="J182" s="43"/>
      <c r="L182" s="64">
        <v>129790.52800000001</v>
      </c>
      <c r="M182" s="66"/>
    </row>
    <row r="183" spans="1:13" x14ac:dyDescent="0.35">
      <c r="A183" s="4">
        <v>41730</v>
      </c>
      <c r="B183" s="19">
        <v>134390.077894188</v>
      </c>
      <c r="C183" s="71">
        <v>1.9867552087979448</v>
      </c>
      <c r="D183" s="71">
        <v>1.0843148709976731</v>
      </c>
      <c r="E183" s="53"/>
      <c r="F183" s="44"/>
      <c r="G183" s="44"/>
      <c r="H183" s="19">
        <f t="shared" si="3"/>
        <v>134390.077894188</v>
      </c>
      <c r="I183" s="45" t="e">
        <f>NA()</f>
        <v>#N/A</v>
      </c>
      <c r="J183" s="43"/>
      <c r="L183" s="64">
        <v>129795.974</v>
      </c>
      <c r="M183" s="66"/>
    </row>
    <row r="184" spans="1:13" x14ac:dyDescent="0.35">
      <c r="A184" s="4">
        <v>41760</v>
      </c>
      <c r="B184" s="19">
        <v>127473.31301655</v>
      </c>
      <c r="C184" s="71">
        <v>-5.1467824009179424</v>
      </c>
      <c r="D184" s="71">
        <v>-2.252331643411992</v>
      </c>
      <c r="E184" s="70">
        <v>147.4</v>
      </c>
      <c r="F184" s="46">
        <f>E184-E181</f>
        <v>4.2000000000000171</v>
      </c>
      <c r="G184" s="46">
        <f>SUM(E184-E172)/E172*100</f>
        <v>2.7177700348432094</v>
      </c>
      <c r="H184" s="19">
        <f t="shared" si="3"/>
        <v>127473.31301655</v>
      </c>
      <c r="I184" s="42">
        <f>E184*1000</f>
        <v>147400</v>
      </c>
      <c r="J184" s="43">
        <v>41760</v>
      </c>
      <c r="L184" s="64">
        <v>129108.444</v>
      </c>
      <c r="M184" s="65">
        <v>145.69999999999999</v>
      </c>
    </row>
    <row r="185" spans="1:13" x14ac:dyDescent="0.35">
      <c r="A185" s="4">
        <v>41791</v>
      </c>
      <c r="B185" s="19">
        <v>124702.22285739001</v>
      </c>
      <c r="C185" s="71">
        <v>-2.1738590561306097</v>
      </c>
      <c r="D185" s="71">
        <v>-4.0992875276299827</v>
      </c>
      <c r="E185" s="53"/>
      <c r="F185" s="44"/>
      <c r="G185" s="44"/>
      <c r="H185" s="19">
        <f t="shared" si="3"/>
        <v>124702.22285739001</v>
      </c>
      <c r="I185" s="45" t="e">
        <f>NA()</f>
        <v>#N/A</v>
      </c>
      <c r="J185" s="43"/>
      <c r="L185" s="64">
        <v>127984.11900000001</v>
      </c>
      <c r="M185" s="66"/>
    </row>
    <row r="186" spans="1:13" x14ac:dyDescent="0.35">
      <c r="A186" s="4">
        <v>41821</v>
      </c>
      <c r="B186" s="19">
        <v>125472.79233393801</v>
      </c>
      <c r="C186" s="71">
        <v>0.61792761900420601</v>
      </c>
      <c r="D186" s="71">
        <v>-2.6028366526723374</v>
      </c>
      <c r="E186" s="53"/>
      <c r="F186" s="44"/>
      <c r="G186" s="44"/>
      <c r="H186" s="19">
        <f t="shared" si="3"/>
        <v>125472.79233393801</v>
      </c>
      <c r="I186" s="45" t="e">
        <f>NA()</f>
        <v>#N/A</v>
      </c>
      <c r="J186" s="43"/>
      <c r="L186" s="64">
        <v>127020.246</v>
      </c>
      <c r="M186" s="66"/>
    </row>
    <row r="187" spans="1:13" x14ac:dyDescent="0.35">
      <c r="A187" s="4">
        <v>41852</v>
      </c>
      <c r="B187" s="19">
        <v>127141.686240767</v>
      </c>
      <c r="C187" s="71">
        <v>1.3300842961933483</v>
      </c>
      <c r="D187" s="71">
        <v>1.0768471837907043</v>
      </c>
      <c r="E187" s="53">
        <v>146.6</v>
      </c>
      <c r="F187" s="46">
        <f>E187-E184</f>
        <v>-0.80000000000001137</v>
      </c>
      <c r="G187" s="46">
        <f>SUM(E187-E175)/E175*100</f>
        <v>4.2674253200568995</v>
      </c>
      <c r="H187" s="19">
        <f t="shared" si="3"/>
        <v>127141.686240767</v>
      </c>
      <c r="I187" s="42">
        <f>E187*1000</f>
        <v>146600</v>
      </c>
      <c r="J187" s="43">
        <v>41852</v>
      </c>
      <c r="L187" s="64">
        <v>126744.18799999999</v>
      </c>
      <c r="M187" s="65">
        <v>147.6</v>
      </c>
    </row>
    <row r="188" spans="1:13" x14ac:dyDescent="0.35">
      <c r="A188" s="4">
        <v>41883</v>
      </c>
      <c r="B188" s="19">
        <v>127215.839987988</v>
      </c>
      <c r="C188" s="71">
        <v>5.8323709094580067E-2</v>
      </c>
      <c r="D188" s="71">
        <v>0.95358853797068832</v>
      </c>
      <c r="E188" s="53"/>
      <c r="F188" s="44"/>
      <c r="G188" s="44"/>
      <c r="H188" s="19">
        <f t="shared" si="3"/>
        <v>127215.839987988</v>
      </c>
      <c r="I188" s="45" t="e">
        <f>NA()</f>
        <v>#N/A</v>
      </c>
      <c r="J188" s="43"/>
      <c r="L188" s="64">
        <v>127387.11900000001</v>
      </c>
      <c r="M188" s="66"/>
    </row>
    <row r="189" spans="1:13" x14ac:dyDescent="0.35">
      <c r="A189" s="4">
        <v>41913</v>
      </c>
      <c r="B189" s="19">
        <v>127006.478769822</v>
      </c>
      <c r="C189" s="71">
        <v>-0.16457165883255698</v>
      </c>
      <c r="D189" s="71">
        <v>0.28167668390470624</v>
      </c>
      <c r="E189" s="53"/>
      <c r="F189" s="44"/>
      <c r="G189" s="44"/>
      <c r="H189" s="19">
        <f t="shared" si="3"/>
        <v>127006.478769822</v>
      </c>
      <c r="I189" s="45" t="e">
        <f>NA()</f>
        <v>#N/A</v>
      </c>
      <c r="J189" s="43"/>
      <c r="K189" s="16"/>
      <c r="L189" s="64">
        <v>128503.822</v>
      </c>
      <c r="M189" s="66"/>
    </row>
    <row r="190" spans="1:13" x14ac:dyDescent="0.35">
      <c r="A190" s="4">
        <v>41944</v>
      </c>
      <c r="B190" s="19">
        <v>129007.271305214</v>
      </c>
      <c r="C190" s="71">
        <v>1.5753468285803791</v>
      </c>
      <c r="D190" s="71">
        <v>1.9873792980946519</v>
      </c>
      <c r="E190" s="53">
        <v>149.69999999999999</v>
      </c>
      <c r="F190" s="46">
        <f>E190-E187</f>
        <v>3.0999999999999943</v>
      </c>
      <c r="G190" s="46">
        <f>SUM(E190-E178)/E178*100</f>
        <v>7.7753779697624061</v>
      </c>
      <c r="H190" s="19">
        <f t="shared" si="3"/>
        <v>129007.271305214</v>
      </c>
      <c r="I190" s="42">
        <f>E190*1000</f>
        <v>149700</v>
      </c>
      <c r="J190" s="43">
        <v>41944</v>
      </c>
      <c r="K190" s="16"/>
      <c r="L190" s="64">
        <v>129632.106</v>
      </c>
      <c r="M190" s="65">
        <v>149.5</v>
      </c>
    </row>
    <row r="191" spans="1:13" x14ac:dyDescent="0.35">
      <c r="A191" s="4">
        <v>41974</v>
      </c>
      <c r="B191" s="19">
        <v>132658.872955233</v>
      </c>
      <c r="C191" s="71">
        <v>2.8305394053175519</v>
      </c>
      <c r="D191" s="71">
        <v>3.8089138498397261</v>
      </c>
      <c r="E191" s="53"/>
      <c r="F191" s="44"/>
      <c r="G191" s="44"/>
      <c r="H191" s="19">
        <f t="shared" si="3"/>
        <v>132658.872955233</v>
      </c>
      <c r="I191" s="45" t="e">
        <f>NA()</f>
        <v>#N/A</v>
      </c>
      <c r="J191" s="43"/>
      <c r="K191" s="16"/>
      <c r="L191" s="64">
        <v>130482.548</v>
      </c>
      <c r="M191" s="66"/>
    </row>
    <row r="192" spans="1:13" x14ac:dyDescent="0.35">
      <c r="A192" s="4">
        <v>42005</v>
      </c>
      <c r="B192" s="19">
        <v>134260.40576946599</v>
      </c>
      <c r="C192" s="71">
        <v>1.2072564605410463</v>
      </c>
      <c r="D192" s="71">
        <v>5.2449207719491397</v>
      </c>
      <c r="E192" s="53"/>
      <c r="F192" s="44"/>
      <c r="G192" s="44"/>
      <c r="H192" s="19">
        <f t="shared" si="3"/>
        <v>134260.40576946599</v>
      </c>
      <c r="I192" s="45" t="e">
        <f>NA()</f>
        <v>#N/A</v>
      </c>
      <c r="J192" s="43"/>
      <c r="K192" s="16"/>
      <c r="L192" s="64">
        <v>131256.54999999999</v>
      </c>
      <c r="M192" s="66"/>
    </row>
    <row r="193" spans="1:14" x14ac:dyDescent="0.35">
      <c r="A193" s="4">
        <v>42036</v>
      </c>
      <c r="B193" s="19">
        <v>132641.31273172199</v>
      </c>
      <c r="C193" s="71">
        <v>-1.2059348610372069</v>
      </c>
      <c r="D193" s="71">
        <v>2.7642634476298156</v>
      </c>
      <c r="E193" s="70">
        <v>151.9</v>
      </c>
      <c r="F193" s="46">
        <f>E193-E190</f>
        <v>2.2000000000000171</v>
      </c>
      <c r="G193" s="46">
        <f>SUM(E193-E181)/E181*100</f>
        <v>6.07541899441342</v>
      </c>
      <c r="H193" s="19">
        <f t="shared" si="3"/>
        <v>132641.31273172199</v>
      </c>
      <c r="I193" s="42">
        <f>E193*1000</f>
        <v>151900</v>
      </c>
      <c r="J193" s="43">
        <v>42036</v>
      </c>
      <c r="K193" s="16"/>
      <c r="L193" s="64">
        <v>132143.20800000001</v>
      </c>
      <c r="M193" s="65">
        <v>152.69999999999999</v>
      </c>
    </row>
    <row r="194" spans="1:14" x14ac:dyDescent="0.35">
      <c r="A194" s="4">
        <v>42064</v>
      </c>
      <c r="B194" s="19">
        <v>131764.334008315</v>
      </c>
      <c r="C194" s="71">
        <v>-0.66116559414693654</v>
      </c>
      <c r="D194" s="71">
        <v>-5.8851938690764882E-3</v>
      </c>
      <c r="E194" s="53"/>
      <c r="F194" s="44"/>
      <c r="G194" s="44"/>
      <c r="H194" s="19">
        <f t="shared" si="3"/>
        <v>131764.334008315</v>
      </c>
      <c r="I194" s="45" t="e">
        <f>NA()</f>
        <v>#N/A</v>
      </c>
      <c r="J194" s="43"/>
      <c r="K194" s="16"/>
      <c r="L194" s="64">
        <v>133072.59700000001</v>
      </c>
      <c r="M194" s="66"/>
    </row>
    <row r="195" spans="1:14" x14ac:dyDescent="0.35">
      <c r="A195" s="4">
        <v>42095</v>
      </c>
      <c r="B195" s="19">
        <v>133005.49638524401</v>
      </c>
      <c r="C195" s="71">
        <v>0.94195624807748857</v>
      </c>
      <c r="D195" s="71">
        <v>-1.0302706350346398</v>
      </c>
      <c r="E195" s="53"/>
      <c r="F195" s="44"/>
      <c r="G195" s="44"/>
      <c r="H195" s="19">
        <f t="shared" si="3"/>
        <v>133005.49638524401</v>
      </c>
      <c r="I195" s="45" t="e">
        <f>NA()</f>
        <v>#N/A</v>
      </c>
      <c r="J195" s="43"/>
      <c r="K195" s="16"/>
      <c r="L195" s="64">
        <v>134096.42499999999</v>
      </c>
      <c r="M195" s="66"/>
    </row>
    <row r="196" spans="1:14" x14ac:dyDescent="0.35">
      <c r="A196" s="4">
        <v>42125</v>
      </c>
      <c r="B196" s="19">
        <v>136055.07563681199</v>
      </c>
      <c r="C196" s="71">
        <v>2.2928219768715508</v>
      </c>
      <c r="D196" s="71">
        <v>6.7322033272547088</v>
      </c>
      <c r="E196" s="70">
        <v>157.69999999999999</v>
      </c>
      <c r="F196" s="46">
        <f>E196-E193</f>
        <v>5.7999999999999829</v>
      </c>
      <c r="G196" s="46">
        <f>SUM(E196-E184)/E184*100</f>
        <v>6.9877883310719007</v>
      </c>
      <c r="H196" s="19">
        <f t="shared" si="3"/>
        <v>136055.07563681199</v>
      </c>
      <c r="I196" s="42">
        <f>E196*1000</f>
        <v>157700</v>
      </c>
      <c r="J196" s="43">
        <v>42125</v>
      </c>
      <c r="K196" s="16"/>
      <c r="L196" s="64">
        <v>135314.179</v>
      </c>
      <c r="M196" s="65">
        <v>157</v>
      </c>
    </row>
    <row r="197" spans="1:14" x14ac:dyDescent="0.35">
      <c r="A197" s="4">
        <v>42156</v>
      </c>
      <c r="B197" s="19">
        <v>138566.29702485501</v>
      </c>
      <c r="C197" s="71">
        <v>1.845738849718856</v>
      </c>
      <c r="D197" s="71">
        <v>11.11774421480844</v>
      </c>
      <c r="E197" s="53"/>
      <c r="F197" s="44"/>
      <c r="G197" s="44"/>
      <c r="H197" s="19">
        <f t="shared" si="3"/>
        <v>138566.29702485501</v>
      </c>
      <c r="I197" s="45" t="e">
        <f>NA()</f>
        <v>#N/A</v>
      </c>
      <c r="J197" s="43"/>
      <c r="K197" s="16"/>
      <c r="L197" s="64">
        <v>136769.26800000001</v>
      </c>
      <c r="M197" s="66"/>
    </row>
    <row r="198" spans="1:14" x14ac:dyDescent="0.35">
      <c r="A198" s="4">
        <v>42186</v>
      </c>
      <c r="B198" s="19">
        <v>136447.12422610301</v>
      </c>
      <c r="C198" s="71">
        <v>-1.5293565926582318</v>
      </c>
      <c r="D198" s="71">
        <v>8.7463837283205663</v>
      </c>
      <c r="E198" s="53"/>
      <c r="F198" s="44"/>
      <c r="G198" s="44"/>
      <c r="H198" s="19">
        <f t="shared" si="3"/>
        <v>136447.12422610301</v>
      </c>
      <c r="I198" s="45" t="e">
        <f>NA()</f>
        <v>#N/A</v>
      </c>
      <c r="J198" s="43"/>
      <c r="K198" s="16"/>
      <c r="L198" s="64">
        <v>138393.94</v>
      </c>
      <c r="M198" s="66"/>
    </row>
    <row r="199" spans="1:14" x14ac:dyDescent="0.35">
      <c r="A199" s="4">
        <v>42217</v>
      </c>
      <c r="B199" s="19">
        <v>137576.451487757</v>
      </c>
      <c r="C199" s="71">
        <v>0.82766659103977247</v>
      </c>
      <c r="D199" s="71">
        <v>8.2071943164492751</v>
      </c>
      <c r="E199" s="70">
        <v>161.69999999999999</v>
      </c>
      <c r="F199" s="46">
        <f>E199-E196</f>
        <v>4</v>
      </c>
      <c r="G199" s="46">
        <f>SUM(E199-E187)/E187*100</f>
        <v>10.300136425648018</v>
      </c>
      <c r="H199" s="19">
        <f t="shared" si="3"/>
        <v>137576.451487757</v>
      </c>
      <c r="I199" s="42">
        <f>E199*1000</f>
        <v>161700</v>
      </c>
      <c r="J199" s="43">
        <v>42217</v>
      </c>
      <c r="K199" s="16"/>
      <c r="L199" s="64">
        <v>139983.65</v>
      </c>
      <c r="M199" s="65">
        <v>162.30000000000001</v>
      </c>
      <c r="N199" s="50"/>
    </row>
    <row r="200" spans="1:14" x14ac:dyDescent="0.35">
      <c r="A200" s="4">
        <v>42248</v>
      </c>
      <c r="B200" s="19">
        <v>142961.80334878701</v>
      </c>
      <c r="C200" s="71">
        <v>3.9144430625972717</v>
      </c>
      <c r="D200" s="71">
        <v>12.37736068266797</v>
      </c>
      <c r="E200" s="53"/>
      <c r="F200" s="44"/>
      <c r="G200" s="44"/>
      <c r="H200" s="19">
        <f t="shared" si="3"/>
        <v>142961.80334878701</v>
      </c>
      <c r="I200" s="45" t="e">
        <f>NA()</f>
        <v>#N/A</v>
      </c>
      <c r="J200" s="43"/>
      <c r="K200" s="16"/>
      <c r="L200" s="64">
        <v>141381.85999999999</v>
      </c>
      <c r="M200" s="66"/>
      <c r="N200" s="50"/>
    </row>
    <row r="201" spans="1:14" x14ac:dyDescent="0.35">
      <c r="A201" s="4">
        <v>42278</v>
      </c>
      <c r="B201" s="19">
        <v>142994.766007153</v>
      </c>
      <c r="C201" s="71">
        <v>2.3056968780380771E-2</v>
      </c>
      <c r="D201" s="71">
        <v>12.588560357072097</v>
      </c>
      <c r="E201" s="53"/>
      <c r="F201" s="44"/>
      <c r="G201" s="44"/>
      <c r="H201" s="19">
        <f t="shared" si="3"/>
        <v>142994.766007153</v>
      </c>
      <c r="I201" s="45" t="e">
        <f>NA()</f>
        <v>#N/A</v>
      </c>
      <c r="J201" s="43"/>
      <c r="K201" s="16"/>
      <c r="L201" s="64">
        <v>142521.459</v>
      </c>
      <c r="M201" s="66"/>
      <c r="N201" s="50"/>
    </row>
    <row r="202" spans="1:14" x14ac:dyDescent="0.35">
      <c r="A202" s="4">
        <v>42309</v>
      </c>
      <c r="B202" s="19">
        <v>143679.96092080601</v>
      </c>
      <c r="C202" s="71">
        <v>0.4791748207194928</v>
      </c>
      <c r="D202" s="71">
        <v>11.373536907759558</v>
      </c>
      <c r="E202" s="70">
        <v>167.4</v>
      </c>
      <c r="F202" s="46">
        <f>E202-E199</f>
        <v>5.7000000000000171</v>
      </c>
      <c r="G202" s="46">
        <f>SUM(E202-E190)/E190*100</f>
        <v>11.82364729458919</v>
      </c>
      <c r="H202" s="19">
        <f t="shared" si="3"/>
        <v>143679.96092080601</v>
      </c>
      <c r="I202" s="42">
        <f>E202*1000</f>
        <v>167400</v>
      </c>
      <c r="J202" s="43">
        <v>42309</v>
      </c>
      <c r="K202" s="16"/>
      <c r="L202" s="64">
        <v>143259.728</v>
      </c>
      <c r="M202" s="65">
        <v>167.2</v>
      </c>
      <c r="N202" s="50"/>
    </row>
    <row r="203" spans="1:14" x14ac:dyDescent="0.35">
      <c r="A203" s="4">
        <v>42339</v>
      </c>
      <c r="B203" s="19">
        <v>143123.34714443801</v>
      </c>
      <c r="C203" s="71">
        <v>-0.3873983350223682</v>
      </c>
      <c r="D203" s="71">
        <v>7.8882580230696959</v>
      </c>
      <c r="E203" s="53"/>
      <c r="F203" s="44"/>
      <c r="G203" s="44"/>
      <c r="H203" s="19">
        <f t="shared" si="3"/>
        <v>143123.34714443801</v>
      </c>
      <c r="I203" s="45" t="e">
        <f>NA()</f>
        <v>#N/A</v>
      </c>
      <c r="J203" s="43"/>
      <c r="K203" s="16"/>
      <c r="L203" s="64">
        <v>143560.916</v>
      </c>
      <c r="M203" s="66"/>
      <c r="N203" s="50"/>
    </row>
    <row r="204" spans="1:14" x14ac:dyDescent="0.35">
      <c r="A204" s="4">
        <v>42370</v>
      </c>
      <c r="B204" s="19">
        <v>145351.57160783099</v>
      </c>
      <c r="C204" s="71">
        <v>1.556856032121928</v>
      </c>
      <c r="D204" s="71">
        <v>8.2609357351483652</v>
      </c>
      <c r="E204" s="53"/>
      <c r="F204" s="44"/>
      <c r="G204" s="44"/>
      <c r="H204" s="19">
        <f t="shared" si="3"/>
        <v>145351.57160783099</v>
      </c>
      <c r="I204" s="45" t="e">
        <f>NA()</f>
        <v>#N/A</v>
      </c>
      <c r="J204" s="43"/>
      <c r="K204" s="16"/>
      <c r="L204" s="64">
        <v>143671.50599999999</v>
      </c>
      <c r="M204" s="66"/>
      <c r="N204" s="50"/>
    </row>
    <row r="205" spans="1:14" x14ac:dyDescent="0.35">
      <c r="A205" s="4">
        <v>42401</v>
      </c>
      <c r="B205" s="19">
        <v>143990.77210514</v>
      </c>
      <c r="C205" s="71">
        <v>-0.93621244520322477</v>
      </c>
      <c r="D205" s="71">
        <v>8.5565041084697526</v>
      </c>
      <c r="E205" s="70">
        <v>172.2</v>
      </c>
      <c r="F205" s="46">
        <f>E205-E202</f>
        <v>4.7999999999999829</v>
      </c>
      <c r="G205" s="46">
        <f>SUM(E205-E193)/E193*100</f>
        <v>13.36405529953916</v>
      </c>
      <c r="H205" s="19">
        <f t="shared" si="3"/>
        <v>143990.77210514</v>
      </c>
      <c r="I205" s="42">
        <f>E205*1000</f>
        <v>172200</v>
      </c>
      <c r="J205" s="43">
        <v>42401</v>
      </c>
      <c r="K205" s="16"/>
      <c r="L205" s="64">
        <v>143828.573</v>
      </c>
      <c r="M205" s="65">
        <v>170.5</v>
      </c>
      <c r="N205" s="50"/>
    </row>
    <row r="206" spans="1:14" x14ac:dyDescent="0.35">
      <c r="A206" s="4">
        <v>42430</v>
      </c>
      <c r="B206" s="19">
        <v>143061.91536157599</v>
      </c>
      <c r="C206" s="71">
        <v>-0.64508074370611723</v>
      </c>
      <c r="D206" s="71">
        <v>8.5740814753012273</v>
      </c>
      <c r="E206" s="53"/>
      <c r="F206" s="44"/>
      <c r="G206" s="44"/>
      <c r="H206" s="19">
        <f t="shared" ref="H206:H244" si="4">B206</f>
        <v>143061.91536157599</v>
      </c>
      <c r="I206" s="45" t="e">
        <f>NA()</f>
        <v>#N/A</v>
      </c>
      <c r="J206" s="43"/>
      <c r="K206" s="16"/>
      <c r="L206" s="64">
        <v>144309.19</v>
      </c>
      <c r="M206" s="66"/>
    </row>
    <row r="207" spans="1:14" x14ac:dyDescent="0.35">
      <c r="A207" s="4">
        <v>42461</v>
      </c>
      <c r="B207" s="19">
        <v>143438.982991531</v>
      </c>
      <c r="C207" s="71">
        <v>0.26356953840721076</v>
      </c>
      <c r="D207" s="71">
        <v>7.8444025922559604</v>
      </c>
      <c r="E207" s="53"/>
      <c r="F207" s="44"/>
      <c r="G207" s="44"/>
      <c r="H207" s="19">
        <f t="shared" si="4"/>
        <v>143438.982991531</v>
      </c>
      <c r="I207" s="45" t="e">
        <f>NA()</f>
        <v>#N/A</v>
      </c>
      <c r="J207" s="43"/>
      <c r="K207" s="16"/>
      <c r="L207" s="64">
        <v>145133.823</v>
      </c>
      <c r="M207" s="66"/>
    </row>
    <row r="208" spans="1:14" x14ac:dyDescent="0.35">
      <c r="A208" s="4">
        <v>42491</v>
      </c>
      <c r="B208" s="19">
        <v>149397.351585706</v>
      </c>
      <c r="C208" s="71">
        <v>4.1539395148436</v>
      </c>
      <c r="D208" s="71">
        <v>9.8065256929555034</v>
      </c>
      <c r="E208" s="70">
        <v>171.1</v>
      </c>
      <c r="F208" s="46">
        <f>E208-E205</f>
        <v>-1.0999999999999943</v>
      </c>
      <c r="G208" s="46">
        <f>SUM(E208-E196)/E196*100</f>
        <v>8.4971464806594845</v>
      </c>
      <c r="H208" s="19">
        <f t="shared" si="4"/>
        <v>149397.351585706</v>
      </c>
      <c r="I208" s="42">
        <f>E208*1000</f>
        <v>171100</v>
      </c>
      <c r="J208" s="43">
        <v>42491</v>
      </c>
      <c r="K208" s="17"/>
      <c r="L208" s="64">
        <v>146068.766</v>
      </c>
      <c r="M208" s="65">
        <v>173.4</v>
      </c>
    </row>
    <row r="209" spans="1:13" x14ac:dyDescent="0.35">
      <c r="A209" s="4">
        <v>42522</v>
      </c>
      <c r="B209" s="19">
        <v>147493.48593871499</v>
      </c>
      <c r="C209" s="71">
        <v>-1.2743637198272495</v>
      </c>
      <c r="D209" s="71">
        <v>6.4425398567580174</v>
      </c>
      <c r="E209" s="53"/>
      <c r="F209" s="44"/>
      <c r="G209" s="44"/>
      <c r="H209" s="19">
        <f t="shared" si="4"/>
        <v>147493.48593871499</v>
      </c>
      <c r="I209" s="45" t="e">
        <f>NA()</f>
        <v>#N/A</v>
      </c>
      <c r="J209" s="43"/>
      <c r="K209" s="17"/>
      <c r="L209" s="64">
        <v>147072.86199999999</v>
      </c>
      <c r="M209" s="66"/>
    </row>
    <row r="210" spans="1:13" x14ac:dyDescent="0.35">
      <c r="A210" s="4">
        <v>42552</v>
      </c>
      <c r="B210" s="19">
        <v>147573.49264869199</v>
      </c>
      <c r="C210" s="71">
        <v>5.4244232867503683E-2</v>
      </c>
      <c r="D210" s="71">
        <v>8.1543443921557213</v>
      </c>
      <c r="E210" s="53"/>
      <c r="F210" s="44"/>
      <c r="G210" s="44"/>
      <c r="H210" s="19">
        <f t="shared" si="4"/>
        <v>147573.49264869199</v>
      </c>
      <c r="I210" s="45" t="e">
        <f>NA()</f>
        <v>#N/A</v>
      </c>
      <c r="J210" s="43"/>
      <c r="K210" s="17"/>
      <c r="L210" s="64">
        <v>147987.17499999999</v>
      </c>
      <c r="M210" s="66"/>
    </row>
    <row r="211" spans="1:13" x14ac:dyDescent="0.35">
      <c r="A211" s="4">
        <v>42583</v>
      </c>
      <c r="B211" s="19">
        <v>148378.87189264499</v>
      </c>
      <c r="C211" s="71">
        <v>0.54574790465267142</v>
      </c>
      <c r="D211" s="71">
        <v>7.8519399854191505</v>
      </c>
      <c r="E211" s="70">
        <v>177.5</v>
      </c>
      <c r="F211" s="46">
        <f>E211-E208</f>
        <v>6.4000000000000057</v>
      </c>
      <c r="G211" s="46">
        <f>SUM(E211-E199)/E199*100</f>
        <v>9.7711811997526361</v>
      </c>
      <c r="H211" s="19">
        <f t="shared" si="4"/>
        <v>148378.87189264499</v>
      </c>
      <c r="I211" s="42">
        <f>E211*1000</f>
        <v>177500</v>
      </c>
      <c r="J211" s="43">
        <v>42583</v>
      </c>
      <c r="K211" s="17"/>
      <c r="L211" s="64">
        <v>148777.511</v>
      </c>
      <c r="M211" s="65">
        <v>176.8</v>
      </c>
    </row>
    <row r="212" spans="1:13" x14ac:dyDescent="0.35">
      <c r="A212" s="4">
        <v>42614</v>
      </c>
      <c r="B212" s="19">
        <v>147881.88236723701</v>
      </c>
      <c r="C212" s="71">
        <v>-0.33494628923151026</v>
      </c>
      <c r="D212" s="71">
        <v>3.4415339644578751</v>
      </c>
      <c r="E212" s="53"/>
      <c r="F212" s="44"/>
      <c r="G212" s="44"/>
      <c r="H212" s="19">
        <f t="shared" si="4"/>
        <v>147881.88236723701</v>
      </c>
      <c r="I212" s="45" t="e">
        <f>NA()</f>
        <v>#N/A</v>
      </c>
      <c r="J212" s="43"/>
      <c r="K212" s="17"/>
      <c r="L212" s="64">
        <v>149519.967</v>
      </c>
      <c r="M212" s="66"/>
    </row>
    <row r="213" spans="1:13" x14ac:dyDescent="0.35">
      <c r="A213" s="4">
        <v>42644</v>
      </c>
      <c r="B213" s="19">
        <v>150908.59975098001</v>
      </c>
      <c r="C213" s="71">
        <v>2.046712778666631</v>
      </c>
      <c r="D213" s="71">
        <v>5.5343520359557346</v>
      </c>
      <c r="E213" s="53"/>
      <c r="F213" s="44"/>
      <c r="G213" s="44"/>
      <c r="H213" s="19">
        <f t="shared" si="4"/>
        <v>150908.59975098001</v>
      </c>
      <c r="I213" s="45" t="e">
        <f>NA()</f>
        <v>#N/A</v>
      </c>
      <c r="J213" s="43"/>
      <c r="L213" s="64">
        <v>150303.361</v>
      </c>
      <c r="M213" s="66"/>
    </row>
    <row r="214" spans="1:13" x14ac:dyDescent="0.35">
      <c r="A214" s="4">
        <v>42675</v>
      </c>
      <c r="B214" s="18">
        <v>152658.21219324099</v>
      </c>
      <c r="C214" s="56">
        <v>1.1593855122558239</v>
      </c>
      <c r="D214" s="58">
        <v>6.2487846007862231</v>
      </c>
      <c r="E214" s="70">
        <v>182.3</v>
      </c>
      <c r="F214" s="46">
        <f>E214-E211</f>
        <v>4.8000000000000114</v>
      </c>
      <c r="G214" s="46">
        <f>SUM(E214-E202)/E202*100</f>
        <v>8.9008363201911624</v>
      </c>
      <c r="H214" s="19">
        <f t="shared" si="4"/>
        <v>152658.21219324099</v>
      </c>
      <c r="I214" s="42">
        <f>E214*1000</f>
        <v>182300</v>
      </c>
      <c r="J214" s="43">
        <v>42675</v>
      </c>
      <c r="L214" s="67">
        <v>151346.55499999999</v>
      </c>
      <c r="M214" s="65">
        <v>180.8</v>
      </c>
    </row>
    <row r="215" spans="1:13" x14ac:dyDescent="0.35">
      <c r="A215" s="4">
        <v>42705</v>
      </c>
      <c r="B215" s="18">
        <v>148099.12993952501</v>
      </c>
      <c r="C215" s="56">
        <v>-2.986463805789171</v>
      </c>
      <c r="D215" s="58">
        <v>3.4765696124095626</v>
      </c>
      <c r="E215" s="53"/>
      <c r="F215" s="44"/>
      <c r="G215" s="44"/>
      <c r="H215" s="19">
        <f t="shared" si="4"/>
        <v>148099.12993952501</v>
      </c>
      <c r="I215" s="45" t="e">
        <f>NA()</f>
        <v>#N/A</v>
      </c>
      <c r="J215" s="43"/>
      <c r="L215" s="67">
        <v>152820.59</v>
      </c>
      <c r="M215" s="66"/>
    </row>
    <row r="216" spans="1:13" x14ac:dyDescent="0.35">
      <c r="A216" s="4">
        <v>42736</v>
      </c>
      <c r="B216" s="18">
        <v>157349.66271846299</v>
      </c>
      <c r="C216" s="56">
        <v>6.2461763163060908</v>
      </c>
      <c r="D216" s="58">
        <v>8.254531394406726</v>
      </c>
      <c r="E216" s="53"/>
      <c r="F216" s="44"/>
      <c r="G216" s="44"/>
      <c r="H216" s="19">
        <f t="shared" si="4"/>
        <v>157349.66271846299</v>
      </c>
      <c r="I216" s="45" t="e">
        <f>NA()</f>
        <v>#N/A</v>
      </c>
      <c r="J216" s="43"/>
      <c r="L216" s="67">
        <v>154625.52499999999</v>
      </c>
      <c r="M216" s="66"/>
    </row>
    <row r="217" spans="1:13" x14ac:dyDescent="0.35">
      <c r="A217" s="4">
        <v>42767</v>
      </c>
      <c r="B217" s="18">
        <v>156759.78103756701</v>
      </c>
      <c r="C217" s="56">
        <v>-0.37488588834881398</v>
      </c>
      <c r="D217" s="58">
        <v>8.8679355945832725</v>
      </c>
      <c r="E217" s="70">
        <v>185</v>
      </c>
      <c r="F217" s="46">
        <f>E217-E214</f>
        <v>2.6999999999999886</v>
      </c>
      <c r="G217" s="46">
        <f>SUM(E217-E205)/E205*100</f>
        <v>7.4332171893147576</v>
      </c>
      <c r="H217" s="19">
        <f t="shared" si="4"/>
        <v>156759.78103756701</v>
      </c>
      <c r="I217" s="42">
        <f>E217*1000</f>
        <v>185000</v>
      </c>
      <c r="J217" s="43">
        <v>42767</v>
      </c>
      <c r="L217" s="67">
        <v>156700.29699999999</v>
      </c>
      <c r="M217" s="65">
        <v>186</v>
      </c>
    </row>
    <row r="218" spans="1:13" x14ac:dyDescent="0.35">
      <c r="A218" s="4">
        <v>42795</v>
      </c>
      <c r="B218" s="18">
        <v>158370.87059961699</v>
      </c>
      <c r="C218" s="56">
        <v>1.0277442028729951</v>
      </c>
      <c r="D218" s="58">
        <v>10.700929873159467</v>
      </c>
      <c r="E218" s="53"/>
      <c r="F218" s="44"/>
      <c r="G218" s="44"/>
      <c r="H218" s="19">
        <f t="shared" si="4"/>
        <v>158370.87059961699</v>
      </c>
      <c r="I218" s="45" t="e">
        <f>NA()</f>
        <v>#N/A</v>
      </c>
      <c r="J218" s="43"/>
      <c r="L218" s="67">
        <v>158956.68700000001</v>
      </c>
      <c r="M218" s="66"/>
    </row>
    <row r="219" spans="1:13" x14ac:dyDescent="0.35">
      <c r="A219" s="4">
        <v>42826</v>
      </c>
      <c r="B219" s="18">
        <v>163775.19185580499</v>
      </c>
      <c r="C219" s="56">
        <v>3.4124465160331567</v>
      </c>
      <c r="D219" s="58">
        <v>14.177602517911538</v>
      </c>
      <c r="E219" s="53"/>
      <c r="F219" s="44"/>
      <c r="G219" s="44"/>
      <c r="H219" s="19">
        <f t="shared" si="4"/>
        <v>163775.19185580499</v>
      </c>
      <c r="I219" s="45" t="e">
        <f>NA()</f>
        <v>#N/A</v>
      </c>
      <c r="J219" s="43"/>
      <c r="L219" s="67">
        <v>161193.27499999999</v>
      </c>
      <c r="M219" s="66"/>
    </row>
    <row r="220" spans="1:13" x14ac:dyDescent="0.35">
      <c r="A220" s="4">
        <v>42856</v>
      </c>
      <c r="B220" s="18">
        <v>162870.35708375101</v>
      </c>
      <c r="C220" s="56">
        <v>-0.55248585686325669</v>
      </c>
      <c r="D220" s="58">
        <v>9.0182358355367853</v>
      </c>
      <c r="E220" s="70">
        <v>185.7</v>
      </c>
      <c r="F220" s="46">
        <f>E220-E217</f>
        <v>0.69999999999998863</v>
      </c>
      <c r="G220" s="46">
        <f>SUM(E220-E208)/E208*100</f>
        <v>8.5330216247808277</v>
      </c>
      <c r="H220" s="19">
        <f t="shared" si="4"/>
        <v>162870.35708375101</v>
      </c>
      <c r="I220" s="42">
        <f>E220*1000</f>
        <v>185700</v>
      </c>
      <c r="J220" s="43">
        <v>42856</v>
      </c>
      <c r="L220" s="67">
        <v>163203.72500000001</v>
      </c>
      <c r="M220" s="65">
        <v>193.1</v>
      </c>
    </row>
    <row r="221" spans="1:13" x14ac:dyDescent="0.35">
      <c r="A221" s="4">
        <v>42887</v>
      </c>
      <c r="B221" s="18">
        <v>163796.488982991</v>
      </c>
      <c r="C221" s="56">
        <v>0.56863134324913744</v>
      </c>
      <c r="D221" s="58">
        <v>11.053371571304552</v>
      </c>
      <c r="E221" s="53"/>
      <c r="F221" s="44"/>
      <c r="G221" s="44"/>
      <c r="H221" s="19">
        <f t="shared" si="4"/>
        <v>163796.488982991</v>
      </c>
      <c r="I221" s="45" t="e">
        <f>NA()</f>
        <v>#N/A</v>
      </c>
      <c r="J221" s="43"/>
      <c r="L221" s="67">
        <v>164912.639</v>
      </c>
      <c r="M221" s="66"/>
    </row>
    <row r="222" spans="1:13" x14ac:dyDescent="0.35">
      <c r="A222" s="4">
        <v>42917</v>
      </c>
      <c r="B222" s="18">
        <v>165319.95930328799</v>
      </c>
      <c r="C222" s="56">
        <v>0.9300994970992349</v>
      </c>
      <c r="D222" s="58">
        <v>12.025511042719984</v>
      </c>
      <c r="E222" s="53"/>
      <c r="F222" s="44"/>
      <c r="G222" s="44"/>
      <c r="H222" s="19">
        <f t="shared" si="4"/>
        <v>165319.95930328799</v>
      </c>
      <c r="I222" s="45" t="e">
        <f>NA()</f>
        <v>#N/A</v>
      </c>
      <c r="J222" s="43"/>
      <c r="L222" s="67">
        <v>166162.34</v>
      </c>
      <c r="M222" s="66"/>
    </row>
    <row r="223" spans="1:13" x14ac:dyDescent="0.35">
      <c r="A223" s="4">
        <v>42948</v>
      </c>
      <c r="B223" s="18">
        <v>168406.422066461</v>
      </c>
      <c r="C223" s="56">
        <v>1.8669631762434165</v>
      </c>
      <c r="D223" s="58">
        <v>13.497575442079352</v>
      </c>
      <c r="E223" s="70">
        <v>200.9</v>
      </c>
      <c r="F223" s="46">
        <f>E223-E220</f>
        <v>15.200000000000017</v>
      </c>
      <c r="G223" s="46">
        <f>SUM(E223-E211)/E211*100</f>
        <v>13.1830985915493</v>
      </c>
      <c r="H223" s="19">
        <f t="shared" si="4"/>
        <v>168406.422066461</v>
      </c>
      <c r="I223" s="42">
        <f>E223*1000</f>
        <v>200900</v>
      </c>
      <c r="J223" s="43">
        <v>42948</v>
      </c>
      <c r="L223" s="67">
        <v>167093.32399999999</v>
      </c>
      <c r="M223" s="65">
        <v>202.3</v>
      </c>
    </row>
    <row r="224" spans="1:13" x14ac:dyDescent="0.35">
      <c r="A224" s="4">
        <v>42979</v>
      </c>
      <c r="B224" s="18">
        <v>168599.47270788599</v>
      </c>
      <c r="C224" s="56">
        <v>0.11463377646536799</v>
      </c>
      <c r="D224" s="58">
        <v>14.009552765362244</v>
      </c>
      <c r="E224" s="53"/>
      <c r="F224" s="44"/>
      <c r="G224" s="44"/>
      <c r="H224" s="19">
        <f t="shared" si="4"/>
        <v>168599.47270788599</v>
      </c>
      <c r="I224" s="45" t="e">
        <f>NA()</f>
        <v>#N/A</v>
      </c>
      <c r="J224" s="43"/>
      <c r="L224" s="67">
        <v>167911.61900000001</v>
      </c>
      <c r="M224" s="66"/>
    </row>
    <row r="225" spans="1:13" x14ac:dyDescent="0.35">
      <c r="A225" s="4">
        <v>43009</v>
      </c>
      <c r="B225" s="18">
        <v>169970.41777617901</v>
      </c>
      <c r="C225" s="56">
        <v>0.81313722176837189</v>
      </c>
      <c r="D225" s="58">
        <v>12.631366308251231</v>
      </c>
      <c r="E225" s="53"/>
      <c r="F225" s="44"/>
      <c r="G225" s="44"/>
      <c r="H225" s="19">
        <f t="shared" si="4"/>
        <v>169970.41777617901</v>
      </c>
      <c r="I225" s="45" t="e">
        <f>NA()</f>
        <v>#N/A</v>
      </c>
      <c r="J225" s="43"/>
      <c r="L225" s="67">
        <v>168923.76199999999</v>
      </c>
      <c r="M225" s="66"/>
    </row>
    <row r="226" spans="1:13" x14ac:dyDescent="0.35">
      <c r="A226" s="4">
        <v>43040</v>
      </c>
      <c r="B226" s="18">
        <v>170674.14696996001</v>
      </c>
      <c r="C226" s="56">
        <v>0.4140303959879077</v>
      </c>
      <c r="D226" s="58">
        <v>11.80148418999805</v>
      </c>
      <c r="E226" s="70">
        <v>204.4</v>
      </c>
      <c r="F226" s="46">
        <f>E226-E223</f>
        <v>3.5</v>
      </c>
      <c r="G226" s="46">
        <f>SUM(E226-E214)/E214*100</f>
        <v>12.12287438288535</v>
      </c>
      <c r="H226" s="19">
        <f t="shared" si="4"/>
        <v>170674.14696996001</v>
      </c>
      <c r="I226" s="42">
        <f>E226*1000</f>
        <v>204400</v>
      </c>
      <c r="J226" s="43">
        <v>43040</v>
      </c>
      <c r="L226" s="67">
        <v>170131.823</v>
      </c>
      <c r="M226" s="65">
        <v>213.1</v>
      </c>
    </row>
    <row r="227" spans="1:13" x14ac:dyDescent="0.35">
      <c r="A227" s="4">
        <v>43070</v>
      </c>
      <c r="B227" s="18">
        <v>166923.376423184</v>
      </c>
      <c r="C227" s="56">
        <v>-2.1976207957472127</v>
      </c>
      <c r="D227" s="58">
        <v>12.710571960379326</v>
      </c>
      <c r="E227" s="53"/>
      <c r="F227" s="44"/>
      <c r="G227" s="44"/>
      <c r="H227" s="19">
        <f t="shared" si="4"/>
        <v>166923.376423184</v>
      </c>
      <c r="I227" s="45" t="e">
        <f>NA()</f>
        <v>#N/A</v>
      </c>
      <c r="J227" s="43"/>
      <c r="L227" s="67">
        <v>171705.891</v>
      </c>
      <c r="M227" s="66"/>
    </row>
    <row r="228" spans="1:13" x14ac:dyDescent="0.35">
      <c r="A228" s="4">
        <v>43101</v>
      </c>
      <c r="B228" s="18">
        <v>172824.58473155001</v>
      </c>
      <c r="C228" s="56">
        <v>3.5352797402116209</v>
      </c>
      <c r="D228" s="58">
        <v>9.8347347847675053</v>
      </c>
      <c r="E228" s="53"/>
      <c r="F228" s="44"/>
      <c r="G228" s="44"/>
      <c r="H228" s="19">
        <f t="shared" si="4"/>
        <v>172824.58473155001</v>
      </c>
      <c r="I228" s="45" t="e">
        <f>NA()</f>
        <v>#N/A</v>
      </c>
      <c r="J228" s="43"/>
      <c r="L228" s="67">
        <v>173650.788</v>
      </c>
      <c r="M228" s="66"/>
    </row>
    <row r="229" spans="1:13" x14ac:dyDescent="0.35">
      <c r="A229" s="4">
        <v>43132</v>
      </c>
      <c r="B229" s="18">
        <v>178369.14252093399</v>
      </c>
      <c r="C229" s="56">
        <v>3.2081996887169737</v>
      </c>
      <c r="D229" s="58">
        <v>13.785016373675816</v>
      </c>
      <c r="E229" s="53">
        <v>212.8</v>
      </c>
      <c r="F229" s="46">
        <f>E229-E226</f>
        <v>8.4000000000000057</v>
      </c>
      <c r="G229" s="46">
        <f>SUM(E229-E217)/E217*100</f>
        <v>15.027027027027035</v>
      </c>
      <c r="H229" s="19">
        <f t="shared" si="4"/>
        <v>178369.14252093399</v>
      </c>
      <c r="I229" s="42">
        <f>E229*1000</f>
        <v>212800</v>
      </c>
      <c r="J229" s="43">
        <v>43132</v>
      </c>
      <c r="L229" s="67">
        <v>175677.424</v>
      </c>
      <c r="M229" s="65">
        <v>223.9</v>
      </c>
    </row>
    <row r="230" spans="1:13" x14ac:dyDescent="0.35">
      <c r="A230" s="4">
        <v>43160</v>
      </c>
      <c r="B230" s="18">
        <v>178979.99756483399</v>
      </c>
      <c r="C230" s="56">
        <v>0.34246677158765237</v>
      </c>
      <c r="D230" s="58">
        <v>13.013205577002651</v>
      </c>
      <c r="E230" s="53"/>
      <c r="F230" s="44"/>
      <c r="G230" s="44"/>
      <c r="H230" s="19">
        <f t="shared" si="4"/>
        <v>178979.99756483399</v>
      </c>
      <c r="I230" s="45" t="e">
        <f>NA()</f>
        <v>#N/A</v>
      </c>
      <c r="J230" s="43"/>
      <c r="L230" s="67">
        <v>177419.21299999999</v>
      </c>
      <c r="M230" s="66"/>
    </row>
    <row r="231" spans="1:13" x14ac:dyDescent="0.35">
      <c r="A231" s="4">
        <v>43191</v>
      </c>
      <c r="B231" s="18">
        <v>175875.14947240401</v>
      </c>
      <c r="C231" s="56">
        <v>-1.7347458568968079</v>
      </c>
      <c r="D231" s="58">
        <v>7.388150475959975</v>
      </c>
      <c r="E231" s="53"/>
      <c r="F231" s="44"/>
      <c r="G231" s="44"/>
      <c r="H231" s="19">
        <f t="shared" si="4"/>
        <v>175875.14947240401</v>
      </c>
      <c r="I231" s="45" t="e">
        <f>NA()</f>
        <v>#N/A</v>
      </c>
      <c r="J231" s="43"/>
      <c r="L231" s="67">
        <v>178528.96599999999</v>
      </c>
      <c r="M231" s="66"/>
    </row>
    <row r="232" spans="1:13" x14ac:dyDescent="0.35">
      <c r="A232" s="4">
        <v>43221</v>
      </c>
      <c r="B232" s="18">
        <v>182467.98212500199</v>
      </c>
      <c r="C232" s="73">
        <v>3.7485868085260279</v>
      </c>
      <c r="D232" s="58">
        <v>12.032653081968462</v>
      </c>
      <c r="E232" s="70">
        <v>223.9</v>
      </c>
      <c r="F232" s="46">
        <f>E232-E229</f>
        <v>11.099999999999994</v>
      </c>
      <c r="G232" s="46">
        <f>SUM(E232-E220)/E220*100</f>
        <v>20.570813139472278</v>
      </c>
      <c r="H232" s="19">
        <f t="shared" si="4"/>
        <v>182467.98212500199</v>
      </c>
      <c r="I232" s="42">
        <f>E232*1000</f>
        <v>223900</v>
      </c>
      <c r="J232" s="43">
        <v>43221</v>
      </c>
      <c r="L232" s="67">
        <v>178881.77299999999</v>
      </c>
      <c r="M232" s="65">
        <v>233.1</v>
      </c>
    </row>
    <row r="233" spans="1:13" x14ac:dyDescent="0.35">
      <c r="A233" s="4">
        <v>43252</v>
      </c>
      <c r="B233" s="18">
        <v>175136.90670049199</v>
      </c>
      <c r="C233" s="57">
        <v>-4.0177325025098014</v>
      </c>
      <c r="D233" s="58">
        <v>6.9234803431461813</v>
      </c>
      <c r="E233" s="53"/>
      <c r="F233" s="44"/>
      <c r="G233" s="44"/>
      <c r="H233" s="19">
        <f t="shared" si="4"/>
        <v>175136.90670049199</v>
      </c>
      <c r="I233" s="45" t="e">
        <f>NA()</f>
        <v>#N/A</v>
      </c>
      <c r="J233" s="43"/>
      <c r="L233" s="67">
        <v>178503.274</v>
      </c>
      <c r="M233" s="66"/>
    </row>
    <row r="234" spans="1:13" x14ac:dyDescent="0.35">
      <c r="A234" s="4">
        <v>43282</v>
      </c>
      <c r="B234" s="18">
        <v>176156.001383864</v>
      </c>
      <c r="C234" s="57">
        <v>0.58188459678278548</v>
      </c>
      <c r="D234" s="58">
        <v>6.5545879192340664</v>
      </c>
      <c r="E234" s="53"/>
      <c r="F234" s="44"/>
      <c r="G234" s="44"/>
      <c r="H234" s="19">
        <f t="shared" si="4"/>
        <v>176156.001383864</v>
      </c>
      <c r="I234" s="45" t="e">
        <f>NA()</f>
        <v>#N/A</v>
      </c>
      <c r="J234" s="43"/>
      <c r="L234" s="67">
        <v>177755.75200000001</v>
      </c>
      <c r="M234" s="66"/>
    </row>
    <row r="235" spans="1:13" x14ac:dyDescent="0.35">
      <c r="A235" s="4">
        <v>43313</v>
      </c>
      <c r="B235" s="18">
        <v>177675.26768862101</v>
      </c>
      <c r="C235" s="57">
        <v>0.86245503577613647</v>
      </c>
      <c r="D235" s="58">
        <v>5.5038552024471414</v>
      </c>
      <c r="E235" s="70">
        <v>228.6</v>
      </c>
      <c r="F235" s="46">
        <f>E235-E232</f>
        <v>4.6999999999999886</v>
      </c>
      <c r="G235" s="46">
        <f>SUM(E235-E223)/E223*100</f>
        <v>13.787954206072667</v>
      </c>
      <c r="H235" s="19">
        <f t="shared" si="4"/>
        <v>177675.26768862101</v>
      </c>
      <c r="I235" s="42">
        <f>E235*1000</f>
        <v>228600</v>
      </c>
      <c r="J235" s="43">
        <v>43313</v>
      </c>
      <c r="L235" s="67">
        <v>176954.85800000001</v>
      </c>
      <c r="M235" s="65">
        <v>240</v>
      </c>
    </row>
    <row r="236" spans="1:13" x14ac:dyDescent="0.35">
      <c r="A236" s="4">
        <v>43344</v>
      </c>
      <c r="B236" s="18">
        <v>178205.73240026899</v>
      </c>
      <c r="C236" s="57">
        <v>0.29855855491246075</v>
      </c>
      <c r="D236" s="58">
        <v>5.697680744842387</v>
      </c>
      <c r="E236" s="53"/>
      <c r="F236" s="44"/>
      <c r="G236" s="44"/>
      <c r="H236" s="19">
        <f t="shared" si="4"/>
        <v>178205.73240026899</v>
      </c>
      <c r="I236" s="45" t="e">
        <f>NA()</f>
        <v>#N/A</v>
      </c>
      <c r="J236" s="43"/>
      <c r="L236" s="67">
        <v>176071.35</v>
      </c>
      <c r="M236" s="66"/>
    </row>
    <row r="237" spans="1:13" x14ac:dyDescent="0.35">
      <c r="A237" s="4">
        <v>43374</v>
      </c>
      <c r="B237" s="18">
        <v>176673.68943329601</v>
      </c>
      <c r="C237" s="57">
        <v>-0.85970464941713942</v>
      </c>
      <c r="D237" s="58">
        <v>3.9437872453452485</v>
      </c>
      <c r="E237" s="53"/>
      <c r="F237" s="44"/>
      <c r="G237" s="44"/>
      <c r="H237" s="19">
        <f t="shared" si="4"/>
        <v>176673.68943329601</v>
      </c>
      <c r="I237" s="45" t="e">
        <f>NA()</f>
        <v>#N/A</v>
      </c>
      <c r="J237" s="43"/>
      <c r="L237" s="67">
        <v>175052.35800000001</v>
      </c>
      <c r="M237" s="66"/>
    </row>
    <row r="238" spans="1:13" x14ac:dyDescent="0.35">
      <c r="A238" s="4">
        <v>43405</v>
      </c>
      <c r="B238" s="18">
        <v>173695.481170621</v>
      </c>
      <c r="C238" s="57">
        <v>-1.6857112523251203</v>
      </c>
      <c r="D238" s="58">
        <v>1.7702354189546696</v>
      </c>
      <c r="E238" s="70">
        <v>230.2</v>
      </c>
      <c r="F238" s="46">
        <f>E238-E235</f>
        <v>1.5999999999999943</v>
      </c>
      <c r="G238" s="46">
        <f>SUM(E238-E226)/E226*100</f>
        <v>12.622309197651655</v>
      </c>
      <c r="H238" s="19">
        <f t="shared" si="4"/>
        <v>173695.481170621</v>
      </c>
      <c r="I238" s="42">
        <f>E238*1000</f>
        <v>230200</v>
      </c>
      <c r="J238" s="43">
        <v>43405</v>
      </c>
      <c r="L238" s="67">
        <v>173965.74600000001</v>
      </c>
      <c r="M238" s="65">
        <v>242.8</v>
      </c>
    </row>
    <row r="239" spans="1:13" x14ac:dyDescent="0.35">
      <c r="A239" s="4">
        <v>43435</v>
      </c>
      <c r="B239" s="18">
        <v>170598.00916518399</v>
      </c>
      <c r="C239" s="57">
        <v>-1.7832772531338179</v>
      </c>
      <c r="D239" s="58">
        <v>2.2013889370917354</v>
      </c>
      <c r="E239" s="53"/>
      <c r="F239" s="44"/>
      <c r="G239" s="44"/>
      <c r="H239" s="19">
        <f t="shared" si="4"/>
        <v>170598.00916518399</v>
      </c>
      <c r="I239" s="45" t="e">
        <f>NA()</f>
        <v>#N/A</v>
      </c>
      <c r="J239" s="43"/>
      <c r="L239" s="67">
        <v>172574.07699999999</v>
      </c>
      <c r="M239" s="66"/>
    </row>
    <row r="240" spans="1:13" x14ac:dyDescent="0.35">
      <c r="A240" s="4">
        <v>43466</v>
      </c>
      <c r="B240" s="18">
        <v>169123.27678312099</v>
      </c>
      <c r="C240" s="57">
        <v>-0.86444876424968697</v>
      </c>
      <c r="D240" s="58">
        <v>-2.141655919022341</v>
      </c>
      <c r="E240" s="53"/>
      <c r="F240" s="44"/>
      <c r="G240" s="44"/>
      <c r="H240" s="19">
        <f t="shared" si="4"/>
        <v>169123.27678312099</v>
      </c>
      <c r="I240" s="45" t="e">
        <f>NA()</f>
        <v>#N/A</v>
      </c>
      <c r="J240" s="43"/>
      <c r="L240" s="67">
        <v>170632.51</v>
      </c>
      <c r="M240" s="66"/>
    </row>
    <row r="241" spans="1:13" x14ac:dyDescent="0.35">
      <c r="A241" s="4">
        <v>43497</v>
      </c>
      <c r="B241" s="18">
        <v>169624.64808884799</v>
      </c>
      <c r="C241" s="57">
        <v>0.29645316438016778</v>
      </c>
      <c r="D241" s="58">
        <v>-4.9024704096784717</v>
      </c>
      <c r="E241" s="70">
        <v>232.4</v>
      </c>
      <c r="F241" s="46">
        <f>E241-E238</f>
        <v>2.2000000000000171</v>
      </c>
      <c r="G241" s="46">
        <f>SUM(E241-E229)/E229*100</f>
        <v>9.2105263157894708</v>
      </c>
      <c r="H241" s="19">
        <f t="shared" si="4"/>
        <v>169624.64808884799</v>
      </c>
      <c r="I241" s="42">
        <f>E241*1000</f>
        <v>232400</v>
      </c>
      <c r="J241" s="43">
        <v>43497</v>
      </c>
      <c r="L241" s="67">
        <v>168440.166</v>
      </c>
      <c r="M241" s="65">
        <v>241.9</v>
      </c>
    </row>
    <row r="242" spans="1:13" x14ac:dyDescent="0.35">
      <c r="A242" s="4">
        <v>43525</v>
      </c>
      <c r="B242" s="18">
        <v>165881.627652369</v>
      </c>
      <c r="C242" s="57">
        <v>-2.2066489031230958</v>
      </c>
      <c r="D242" s="58">
        <v>-7.3183428822654975</v>
      </c>
      <c r="E242" s="53"/>
      <c r="F242" s="44"/>
      <c r="G242" s="44"/>
      <c r="H242" s="19">
        <f t="shared" si="4"/>
        <v>165881.627652369</v>
      </c>
      <c r="I242" s="45" t="e">
        <f>NA()</f>
        <v>#N/A</v>
      </c>
      <c r="J242" s="43"/>
      <c r="L242" s="67">
        <v>166163.85699999999</v>
      </c>
    </row>
    <row r="243" spans="1:13" x14ac:dyDescent="0.35">
      <c r="A243" s="4">
        <v>43556</v>
      </c>
      <c r="B243" s="18">
        <v>165905.335705262</v>
      </c>
      <c r="C243" s="57">
        <v>1.4292151113124874E-2</v>
      </c>
      <c r="D243" s="58">
        <v>-5.6686881558024425</v>
      </c>
      <c r="E243" s="53"/>
      <c r="F243" s="44"/>
      <c r="G243" s="44"/>
      <c r="H243" s="19">
        <f t="shared" si="4"/>
        <v>165905.335705262</v>
      </c>
      <c r="I243" s="45" t="e">
        <f>NA()</f>
        <v>#N/A</v>
      </c>
      <c r="J243" s="43"/>
      <c r="L243" s="67">
        <v>164024.30900000001</v>
      </c>
    </row>
    <row r="244" spans="1:13" x14ac:dyDescent="0.35">
      <c r="A244" s="4">
        <v>43586</v>
      </c>
      <c r="B244" s="18">
        <v>155541.779810554</v>
      </c>
      <c r="C244" s="57">
        <v>-6.2466682283921813</v>
      </c>
      <c r="D244" s="58">
        <v>-14.756672376637482</v>
      </c>
      <c r="E244" s="70">
        <v>228.1</v>
      </c>
      <c r="F244" s="46">
        <f>E244-E241</f>
        <v>-4.3000000000000114</v>
      </c>
      <c r="G244" s="46">
        <f>SUM(E244-E232)/E232*100</f>
        <v>1.8758374274229515</v>
      </c>
      <c r="H244" s="19">
        <f t="shared" si="4"/>
        <v>155541.779810554</v>
      </c>
      <c r="I244" s="42">
        <f>E244*1000</f>
        <v>228100</v>
      </c>
      <c r="J244" s="43">
        <v>43586</v>
      </c>
      <c r="L244" s="67">
        <v>162192.579</v>
      </c>
      <c r="M244" s="65">
        <v>239.8</v>
      </c>
    </row>
    <row r="245" spans="1:13" x14ac:dyDescent="0.35">
      <c r="A245" s="4">
        <v>43617</v>
      </c>
      <c r="B245" s="18">
        <v>159003.47428047701</v>
      </c>
      <c r="C245" s="57">
        <v>2.2255721093967509</v>
      </c>
      <c r="D245" s="58">
        <v>-9.2118975514426324</v>
      </c>
      <c r="E245" s="53"/>
      <c r="F245" s="46"/>
      <c r="G245" s="46"/>
      <c r="H245" s="19">
        <f>B245</f>
        <v>159003.47428047701</v>
      </c>
      <c r="I245" s="45" t="e">
        <v>#N/A</v>
      </c>
      <c r="J245" s="43"/>
      <c r="L245" s="67">
        <v>160581.03899999999</v>
      </c>
    </row>
    <row r="246" spans="1:13" x14ac:dyDescent="0.35">
      <c r="A246" s="4">
        <v>43647</v>
      </c>
      <c r="B246" s="18">
        <v>158046.18778793199</v>
      </c>
      <c r="C246" s="57">
        <v>-0.60205382107336902</v>
      </c>
      <c r="D246" s="58">
        <v>-10.280554425431504</v>
      </c>
      <c r="E246" s="53"/>
      <c r="F246" s="46"/>
      <c r="G246" s="46"/>
      <c r="H246" s="51">
        <f>B246</f>
        <v>158046.18778793199</v>
      </c>
      <c r="I246" s="45" t="e">
        <v>#N/A</v>
      </c>
      <c r="J246" s="43"/>
      <c r="L246" s="67">
        <v>159113.26</v>
      </c>
    </row>
    <row r="247" spans="1:13" x14ac:dyDescent="0.35">
      <c r="A247" s="4">
        <v>43678</v>
      </c>
      <c r="B247" s="18">
        <v>158010.90589553901</v>
      </c>
      <c r="C247" s="57">
        <v>-2.2323785778581851E-2</v>
      </c>
      <c r="D247" s="58">
        <v>-11.067585291355314</v>
      </c>
      <c r="E247" s="70">
        <v>224.2</v>
      </c>
      <c r="F247" s="46">
        <f t="shared" ref="F247" si="5">E247-E244</f>
        <v>-3.9000000000000057</v>
      </c>
      <c r="G247" s="46">
        <f t="shared" ref="G247" si="6">SUM(E247-E235)/E235*100</f>
        <v>-1.9247594050743684</v>
      </c>
      <c r="H247" s="51">
        <f t="shared" ref="H247:H251" si="7">B247</f>
        <v>158010.90589553901</v>
      </c>
      <c r="I247" s="42">
        <f t="shared" ref="I247" si="8">E247*1000</f>
        <v>224200</v>
      </c>
      <c r="J247" s="43">
        <v>43678</v>
      </c>
      <c r="L247" s="67">
        <v>157654.17199999999</v>
      </c>
      <c r="M247" s="60">
        <v>238.1</v>
      </c>
    </row>
    <row r="248" spans="1:13" x14ac:dyDescent="0.35">
      <c r="A248" s="4">
        <v>43709</v>
      </c>
      <c r="B248" s="18">
        <v>158367.67117094001</v>
      </c>
      <c r="C248" s="57">
        <v>0.22578522246867294</v>
      </c>
      <c r="D248" s="58">
        <v>-11.132111723976749</v>
      </c>
      <c r="E248" s="53"/>
      <c r="H248" s="51">
        <f t="shared" si="7"/>
        <v>158367.67117094001</v>
      </c>
      <c r="I248" s="45" t="e">
        <f>NA()</f>
        <v>#N/A</v>
      </c>
      <c r="J248" s="43"/>
      <c r="L248" s="67">
        <v>156485.726</v>
      </c>
    </row>
    <row r="249" spans="1:13" x14ac:dyDescent="0.35">
      <c r="A249" s="4">
        <v>43739</v>
      </c>
      <c r="B249" s="18">
        <v>156128.60208935599</v>
      </c>
      <c r="C249" s="57">
        <v>-1.4138422728760105</v>
      </c>
      <c r="D249" s="58">
        <v>-11.628832459344167</v>
      </c>
      <c r="E249" s="53"/>
      <c r="H249" s="51">
        <f t="shared" si="7"/>
        <v>156128.60208935599</v>
      </c>
      <c r="I249" s="45" t="e">
        <f>NA()</f>
        <v>#N/A</v>
      </c>
      <c r="J249" s="43"/>
      <c r="L249" s="67">
        <v>156792.75899999999</v>
      </c>
    </row>
    <row r="250" spans="1:13" x14ac:dyDescent="0.35">
      <c r="A250" s="4">
        <v>43770</v>
      </c>
      <c r="B250" s="18">
        <v>150256.36146778599</v>
      </c>
      <c r="C250" s="57">
        <v>-3.7611562154442311</v>
      </c>
      <c r="D250" s="58">
        <v>-13.494375066563052</v>
      </c>
      <c r="E250" s="70">
        <v>226.5</v>
      </c>
      <c r="F250" s="46">
        <f>E250-E247</f>
        <v>2.3000000000000114</v>
      </c>
      <c r="G250" s="46">
        <f>SUM(E250-E238)/E238*100</f>
        <v>-1.6072980017376146</v>
      </c>
      <c r="H250" s="51">
        <f t="shared" si="7"/>
        <v>150256.36146778599</v>
      </c>
      <c r="I250" s="42">
        <f t="shared" ref="I250" si="9">E250*1000</f>
        <v>226500</v>
      </c>
      <c r="J250" s="43">
        <v>43770</v>
      </c>
      <c r="L250" s="67">
        <v>157308.67499999999</v>
      </c>
      <c r="M250" s="65">
        <v>237.1</v>
      </c>
    </row>
    <row r="251" spans="1:13" x14ac:dyDescent="0.35">
      <c r="A251" s="4">
        <v>43800</v>
      </c>
      <c r="B251" s="18">
        <v>149808.40397738101</v>
      </c>
      <c r="C251" s="57">
        <v>-0.29812880202148051</v>
      </c>
      <c r="D251" s="58">
        <v>-12.186311721652714</v>
      </c>
      <c r="E251" s="53"/>
      <c r="F251" s="46"/>
      <c r="G251" s="46"/>
      <c r="H251" s="51">
        <f t="shared" si="7"/>
        <v>149808.40397738101</v>
      </c>
      <c r="I251" s="45" t="e">
        <f>NA()</f>
        <v>#N/A</v>
      </c>
      <c r="J251" s="43"/>
      <c r="L251" s="67">
        <v>154453.43100000001</v>
      </c>
      <c r="M251" s="65"/>
    </row>
    <row r="252" spans="1:13" x14ac:dyDescent="0.35">
      <c r="A252" s="4">
        <v>43831</v>
      </c>
      <c r="B252" s="18">
        <v>154211.949255151</v>
      </c>
      <c r="C252" s="57">
        <v>2.9394514332018957</v>
      </c>
      <c r="D252" s="58">
        <v>-8.8168392971074354</v>
      </c>
      <c r="E252" s="53"/>
      <c r="F252" s="46"/>
      <c r="G252" s="46"/>
      <c r="H252" s="51">
        <f>B252</f>
        <v>154211.949255151</v>
      </c>
      <c r="I252" s="45" t="e">
        <f>NA()</f>
        <v>#N/A</v>
      </c>
      <c r="J252" s="43"/>
      <c r="L252" s="67">
        <v>146155.66592427413</v>
      </c>
      <c r="M252" s="65"/>
    </row>
    <row r="253" spans="1:13" x14ac:dyDescent="0.35">
      <c r="A253" s="4">
        <v>43862</v>
      </c>
      <c r="B253" s="18">
        <v>152832.786013462</v>
      </c>
      <c r="C253" s="57">
        <v>-0.89432968609138186</v>
      </c>
      <c r="D253" s="58">
        <v>-9.89942338249719</v>
      </c>
      <c r="E253" s="70">
        <v>227.7</v>
      </c>
      <c r="F253" s="58">
        <f>E253-E250</f>
        <v>1.1999999999999886</v>
      </c>
      <c r="G253" s="46">
        <f t="shared" ref="G253" si="10">SUM(E253-E241)/E241*100</f>
        <v>-2.0223752151463068</v>
      </c>
      <c r="H253" s="51">
        <f>B253</f>
        <v>152832.786013462</v>
      </c>
      <c r="I253" s="42">
        <f>E253*1000</f>
        <v>227700</v>
      </c>
      <c r="J253" s="43">
        <v>43862</v>
      </c>
      <c r="L253" s="67">
        <v>132451.19609772519</v>
      </c>
      <c r="M253" s="65">
        <v>240.1</v>
      </c>
    </row>
    <row r="254" spans="1:13" x14ac:dyDescent="0.35">
      <c r="A254" s="4">
        <v>43891</v>
      </c>
      <c r="B254" s="18">
        <v>132371.858399007</v>
      </c>
      <c r="C254" s="57">
        <v>-13.387786840876359</v>
      </c>
      <c r="D254" s="58">
        <v>-20.201013052263377</v>
      </c>
      <c r="E254" s="53"/>
      <c r="F254" s="46"/>
      <c r="G254" s="46"/>
      <c r="H254" s="51">
        <f>B254</f>
        <v>132371.858399007</v>
      </c>
      <c r="I254" s="45" t="e">
        <f>NA()</f>
        <v>#N/A</v>
      </c>
      <c r="J254" s="43"/>
      <c r="L254" s="67">
        <v>114883.32941068843</v>
      </c>
    </row>
    <row r="255" spans="1:13" x14ac:dyDescent="0.35">
      <c r="A255" s="4">
        <v>43922</v>
      </c>
      <c r="B255" s="18">
        <v>61961.620246022801</v>
      </c>
      <c r="C255" s="57">
        <v>-53.191243973282759</v>
      </c>
      <c r="D255" s="58">
        <v>-62.65242465974675</v>
      </c>
      <c r="E255" s="53"/>
      <c r="F255" s="46"/>
      <c r="G255" s="46"/>
      <c r="H255" s="51">
        <f>B255</f>
        <v>61961.620246022801</v>
      </c>
      <c r="I255" s="45" t="e">
        <f>NA()</f>
        <v>#N/A</v>
      </c>
      <c r="J255" s="43"/>
      <c r="L255" s="67">
        <v>96347.095555731168</v>
      </c>
    </row>
    <row r="256" spans="1:13" x14ac:dyDescent="0.35">
      <c r="A256" s="4">
        <v>43952</v>
      </c>
      <c r="B256" s="18">
        <v>65660.376130782402</v>
      </c>
      <c r="C256" s="57">
        <v>5.9694305443812397</v>
      </c>
      <c r="D256" s="58">
        <v>-57.786019800753792</v>
      </c>
      <c r="E256" s="70">
        <v>129.30000000000001</v>
      </c>
      <c r="F256" s="46">
        <f>E256-E253</f>
        <v>-98.399999999999977</v>
      </c>
      <c r="G256" s="46">
        <f t="shared" ref="G256" si="11">SUM(E256-E244)/E244*100</f>
        <v>-43.314335817623842</v>
      </c>
      <c r="H256" s="51">
        <f>B256</f>
        <v>65660.376130782402</v>
      </c>
      <c r="I256" s="42">
        <f>E256*1000</f>
        <v>129300.00000000001</v>
      </c>
      <c r="J256" s="43">
        <v>43952</v>
      </c>
      <c r="L256" s="68"/>
      <c r="M256" s="69" t="e">
        <f>NA()</f>
        <v>#N/A</v>
      </c>
    </row>
    <row r="257" spans="1:13" x14ac:dyDescent="0.35">
      <c r="A257" s="4">
        <v>43983</v>
      </c>
      <c r="B257" s="18">
        <v>84784.676121105498</v>
      </c>
      <c r="C257" s="57">
        <v>29.126089610317337</v>
      </c>
      <c r="D257" s="58">
        <v>-46.677469467397891</v>
      </c>
      <c r="E257" s="53"/>
      <c r="F257" s="46"/>
      <c r="G257" s="46"/>
      <c r="H257" s="51">
        <f t="shared" ref="H257:H262" si="12">B257</f>
        <v>84784.676121105498</v>
      </c>
      <c r="I257" s="45" t="e">
        <v>#N/A</v>
      </c>
      <c r="J257" s="43"/>
      <c r="L257" s="68"/>
      <c r="M257" s="69"/>
    </row>
    <row r="258" spans="1:13" x14ac:dyDescent="0.35">
      <c r="A258" s="4">
        <v>44013</v>
      </c>
      <c r="B258" s="18">
        <v>101714.19805797801</v>
      </c>
      <c r="C258" s="57">
        <v>19.967667167461457</v>
      </c>
      <c r="D258" s="58">
        <v>-35.642738694552278</v>
      </c>
      <c r="E258" s="53"/>
      <c r="F258" s="46"/>
      <c r="G258" s="46"/>
      <c r="H258" s="51">
        <f t="shared" si="12"/>
        <v>101714.19805797801</v>
      </c>
      <c r="I258" s="45" t="e">
        <v>#N/A</v>
      </c>
      <c r="J258" s="43"/>
      <c r="L258" s="68"/>
      <c r="M258" s="69"/>
    </row>
    <row r="259" spans="1:13" x14ac:dyDescent="0.35">
      <c r="A259" s="4">
        <v>44044</v>
      </c>
      <c r="B259" s="18">
        <v>110869.310019735</v>
      </c>
      <c r="C259" s="57">
        <v>9.0008200787647041</v>
      </c>
      <c r="D259" s="58">
        <v>-29.834393777205051</v>
      </c>
      <c r="E259" s="70">
        <v>206.2</v>
      </c>
      <c r="F259" s="46">
        <f t="shared" ref="F259" si="13">E259-E256</f>
        <v>76.899999999999977</v>
      </c>
      <c r="G259" s="46">
        <f t="shared" ref="G259" si="14">SUM(E259-E247)/E247*100</f>
        <v>-8.0285459411239959</v>
      </c>
      <c r="H259" s="51">
        <f t="shared" si="12"/>
        <v>110869.310019735</v>
      </c>
      <c r="I259" s="42">
        <f t="shared" ref="I259" si="15">E259*1000</f>
        <v>206200</v>
      </c>
      <c r="J259" s="43">
        <v>44044</v>
      </c>
      <c r="L259" s="68"/>
      <c r="M259" s="69" t="e">
        <f>NA()</f>
        <v>#N/A</v>
      </c>
    </row>
    <row r="260" spans="1:13" x14ac:dyDescent="0.35">
      <c r="A260" s="4">
        <v>44075</v>
      </c>
      <c r="B260" s="18">
        <v>117503.733031397</v>
      </c>
      <c r="C260" s="57">
        <v>5.9840031569431176</v>
      </c>
      <c r="D260" s="58">
        <v>-25.803207079704421</v>
      </c>
      <c r="E260" s="53"/>
      <c r="F260" s="46"/>
      <c r="G260" s="46"/>
      <c r="H260" s="51">
        <f t="shared" si="12"/>
        <v>117503.733031397</v>
      </c>
      <c r="I260" s="45" t="e">
        <v>#N/A</v>
      </c>
      <c r="J260" s="43"/>
      <c r="L260" s="68"/>
      <c r="M260" s="69"/>
    </row>
    <row r="261" spans="1:13" x14ac:dyDescent="0.35">
      <c r="A261" s="4">
        <v>44105</v>
      </c>
      <c r="B261" s="18">
        <v>131995.997232806</v>
      </c>
      <c r="C261" s="57">
        <v>12.333450033912243</v>
      </c>
      <c r="D261" s="58">
        <v>-15.456876276095997</v>
      </c>
      <c r="E261" s="53"/>
      <c r="F261" s="46"/>
      <c r="G261" s="46"/>
      <c r="H261" s="51">
        <f t="shared" si="12"/>
        <v>131995.997232806</v>
      </c>
      <c r="I261" s="45" t="e">
        <v>#N/A</v>
      </c>
      <c r="J261" s="43"/>
      <c r="L261" s="68"/>
      <c r="M261" s="69"/>
    </row>
    <row r="262" spans="1:13" x14ac:dyDescent="0.35">
      <c r="A262" s="4">
        <v>44136</v>
      </c>
      <c r="B262" s="18">
        <v>144770.81257803799</v>
      </c>
      <c r="C262" s="57">
        <v>9.6781838942438583</v>
      </c>
      <c r="D262" s="58">
        <v>-3.650793108632584</v>
      </c>
      <c r="E262" s="70">
        <v>253.6</v>
      </c>
      <c r="F262" s="46">
        <f t="shared" ref="F262" si="16">E262-E259</f>
        <v>47.400000000000006</v>
      </c>
      <c r="G262" s="46">
        <f t="shared" ref="G262" si="17">SUM(E262-E250)/E250*100</f>
        <v>11.964679911699777</v>
      </c>
      <c r="H262" s="51">
        <f t="shared" si="12"/>
        <v>144770.81257803799</v>
      </c>
      <c r="I262" s="42">
        <f t="shared" ref="I262" si="18">E262*1000</f>
        <v>253600</v>
      </c>
      <c r="J262" s="43">
        <v>44136</v>
      </c>
      <c r="L262" s="68"/>
      <c r="M262" s="69" t="e">
        <v>#N/A</v>
      </c>
    </row>
    <row r="263" spans="1:13" x14ac:dyDescent="0.35">
      <c r="A263" s="4">
        <v>44166</v>
      </c>
      <c r="B263" s="18">
        <v>156228.33247529101</v>
      </c>
      <c r="C263" s="57">
        <v>7.9142471422386222</v>
      </c>
      <c r="D263" s="58">
        <v>4.2854261359591987</v>
      </c>
      <c r="E263" s="53"/>
      <c r="F263" s="46"/>
      <c r="G263" s="46"/>
      <c r="H263" s="51">
        <f>B263</f>
        <v>156228.33247529101</v>
      </c>
      <c r="I263" s="45" t="e">
        <v>#N/A</v>
      </c>
      <c r="J263" s="43"/>
      <c r="L263" s="68"/>
      <c r="M263" s="69"/>
    </row>
    <row r="264" spans="1:13" x14ac:dyDescent="0.35">
      <c r="A264" s="4">
        <v>44197</v>
      </c>
      <c r="B264" s="18">
        <v>162683.39897179999</v>
      </c>
      <c r="C264" s="57">
        <v>4.1318155255416968</v>
      </c>
      <c r="D264" s="58">
        <v>5.4933808680626868</v>
      </c>
      <c r="E264" s="53"/>
      <c r="F264" s="46"/>
      <c r="G264" s="46"/>
      <c r="H264" s="51">
        <f t="shared" ref="H264" si="19">B264</f>
        <v>162683.39897179999</v>
      </c>
      <c r="I264" s="45" t="e">
        <v>#N/A</v>
      </c>
      <c r="J264" s="43"/>
      <c r="L264" s="68"/>
      <c r="M264" s="69"/>
    </row>
    <row r="265" spans="1:13" x14ac:dyDescent="0.35">
      <c r="A265" s="4">
        <v>44228</v>
      </c>
      <c r="B265" s="18">
        <v>173392.11541816901</v>
      </c>
      <c r="C265" s="57">
        <v>6.5825502258071822</v>
      </c>
      <c r="D265" s="58">
        <v>13.452172103239718</v>
      </c>
      <c r="E265" s="70">
        <v>288.8</v>
      </c>
      <c r="F265" s="46">
        <f t="shared" ref="F265" si="20">E265-E262</f>
        <v>35.200000000000017</v>
      </c>
      <c r="G265" s="46">
        <f t="shared" ref="G265" si="21">SUM(E265-E253)/E253*100</f>
        <v>26.833552920509451</v>
      </c>
      <c r="H265" s="51">
        <f t="shared" ref="H265:H279" si="22">B265</f>
        <v>173392.11541816901</v>
      </c>
      <c r="I265" s="42">
        <f>E265*1000</f>
        <v>288800</v>
      </c>
      <c r="J265" s="43">
        <v>44228</v>
      </c>
      <c r="L265" s="68"/>
      <c r="M265" s="69" t="e">
        <v>#N/A</v>
      </c>
    </row>
    <row r="266" spans="1:13" x14ac:dyDescent="0.35">
      <c r="A266" s="4">
        <v>44256</v>
      </c>
      <c r="B266" s="18">
        <v>184252.323095236</v>
      </c>
      <c r="C266" s="57">
        <v>6.2633803451070946</v>
      </c>
      <c r="D266" s="58">
        <v>39.192971469695834</v>
      </c>
      <c r="E266" s="53"/>
      <c r="F266" s="46"/>
      <c r="G266" s="46"/>
      <c r="H266" s="51">
        <f t="shared" si="22"/>
        <v>184252.323095236</v>
      </c>
      <c r="I266" s="45" t="e">
        <v>#N/A</v>
      </c>
      <c r="J266" s="43"/>
      <c r="L266" s="68"/>
      <c r="M266" s="69"/>
    </row>
    <row r="267" spans="1:13" x14ac:dyDescent="0.35">
      <c r="A267" s="4">
        <v>44287</v>
      </c>
      <c r="B267" s="18">
        <v>192047.01886986999</v>
      </c>
      <c r="C267" s="57">
        <v>4.230446402895609</v>
      </c>
      <c r="D267" s="58">
        <v>209.94512103998301</v>
      </c>
      <c r="F267" s="46"/>
      <c r="G267" s="46"/>
      <c r="H267" s="51">
        <f t="shared" si="22"/>
        <v>192047.01886986999</v>
      </c>
      <c r="I267" s="45" t="e">
        <v>#N/A</v>
      </c>
      <c r="J267" s="43"/>
      <c r="L267" s="68"/>
      <c r="M267" s="69"/>
    </row>
    <row r="268" spans="1:13" x14ac:dyDescent="0.35">
      <c r="A268" s="4">
        <v>44317</v>
      </c>
      <c r="B268" s="18">
        <v>212582.84718178801</v>
      </c>
      <c r="C268" s="57">
        <v>10.69312527357323</v>
      </c>
      <c r="D268" s="58">
        <v>223.7612388305015</v>
      </c>
      <c r="E268" s="70">
        <v>370</v>
      </c>
      <c r="F268" s="46">
        <f>E268-E265</f>
        <v>81.199999999999989</v>
      </c>
      <c r="G268" s="46">
        <f>SUM(E268-E256)/E256*100</f>
        <v>186.15622583139981</v>
      </c>
      <c r="H268" s="51">
        <f t="shared" si="22"/>
        <v>212582.84718178801</v>
      </c>
      <c r="I268" s="42">
        <f>E268*1000</f>
        <v>370000</v>
      </c>
      <c r="J268" s="43">
        <v>44317</v>
      </c>
      <c r="L268" s="68"/>
      <c r="M268" s="69"/>
    </row>
    <row r="269" spans="1:13" x14ac:dyDescent="0.35">
      <c r="A269" s="4">
        <v>44348</v>
      </c>
      <c r="B269" s="18">
        <v>202658.62379733499</v>
      </c>
      <c r="C269" s="57">
        <v>-4.6684027032371205</v>
      </c>
      <c r="D269" s="58">
        <v>139.02741989349542</v>
      </c>
      <c r="F269" s="46"/>
      <c r="G269" s="46"/>
      <c r="H269" s="51">
        <f t="shared" si="22"/>
        <v>202658.62379733499</v>
      </c>
      <c r="I269" s="45" t="e">
        <v>#N/A</v>
      </c>
      <c r="L269" s="68"/>
      <c r="M269" s="69"/>
    </row>
    <row r="270" spans="1:13" x14ac:dyDescent="0.35">
      <c r="A270" s="4">
        <v>44378</v>
      </c>
      <c r="B270" s="18">
        <v>200985.26034226001</v>
      </c>
      <c r="C270" s="57">
        <v>-0.82570552573592693</v>
      </c>
      <c r="D270" s="58">
        <v>97.598038601942875</v>
      </c>
      <c r="F270" s="46"/>
      <c r="G270" s="46"/>
      <c r="H270" s="51">
        <f t="shared" si="22"/>
        <v>200985.26034226001</v>
      </c>
      <c r="I270" s="45" t="e">
        <v>#N/A</v>
      </c>
      <c r="J270" s="43"/>
    </row>
    <row r="271" spans="1:13" x14ac:dyDescent="0.35">
      <c r="A271" s="4">
        <v>44409</v>
      </c>
      <c r="B271" s="18">
        <v>198342.67057295001</v>
      </c>
      <c r="C271" s="57">
        <v>-1.3148176959892055</v>
      </c>
      <c r="D271" s="58">
        <v>78.897722496554309</v>
      </c>
      <c r="E271" s="70">
        <v>333.6</v>
      </c>
      <c r="F271" s="46">
        <f t="shared" ref="F271" si="23">E271-E268</f>
        <v>-36.399999999999977</v>
      </c>
      <c r="G271" s="46">
        <f t="shared" ref="G271" si="24">SUM(E271-E259)/E259*100</f>
        <v>61.784675072744932</v>
      </c>
      <c r="H271" s="51">
        <f t="shared" si="22"/>
        <v>198342.67057295001</v>
      </c>
      <c r="I271" s="42">
        <f t="shared" ref="I271" si="25">E271*1000</f>
        <v>333600</v>
      </c>
      <c r="J271" s="43">
        <v>44409</v>
      </c>
    </row>
    <row r="272" spans="1:13" x14ac:dyDescent="0.35">
      <c r="A272" s="4">
        <v>44440</v>
      </c>
      <c r="B272" s="18">
        <v>189382.77226682601</v>
      </c>
      <c r="C272" s="57">
        <v>-4.5173831128932846</v>
      </c>
      <c r="D272" s="58">
        <v>61.171706958640129</v>
      </c>
      <c r="H272" s="51">
        <f t="shared" si="22"/>
        <v>189382.77226682601</v>
      </c>
      <c r="I272" s="45" t="e">
        <v>#N/A</v>
      </c>
      <c r="J272" s="43"/>
    </row>
    <row r="273" spans="1:10" x14ac:dyDescent="0.35">
      <c r="A273" s="4">
        <v>44470</v>
      </c>
      <c r="B273" s="18">
        <v>206165.953083206</v>
      </c>
      <c r="C273" s="57">
        <v>8.8620419985899161</v>
      </c>
      <c r="D273" s="58">
        <v>56.191064430221957</v>
      </c>
      <c r="H273" s="51">
        <f t="shared" si="22"/>
        <v>206165.953083206</v>
      </c>
      <c r="I273" s="45" t="e">
        <v>#N/A</v>
      </c>
      <c r="J273" s="43"/>
    </row>
    <row r="274" spans="1:10" x14ac:dyDescent="0.35">
      <c r="A274" s="4">
        <v>44501</v>
      </c>
      <c r="B274" s="18">
        <v>223135.01548986</v>
      </c>
      <c r="C274" s="57">
        <v>8.2307782409666288</v>
      </c>
      <c r="D274" s="58">
        <v>54.129835645966381</v>
      </c>
      <c r="E274" s="6">
        <v>396.2</v>
      </c>
      <c r="F274" s="46">
        <f t="shared" ref="F274" si="26">E274-E271</f>
        <v>62.599999999999966</v>
      </c>
      <c r="G274" s="46">
        <f t="shared" ref="G274" si="27">SUM(E274-E262)/E262*100</f>
        <v>56.230283911671918</v>
      </c>
      <c r="H274" s="51">
        <f t="shared" si="22"/>
        <v>223135.01548986</v>
      </c>
      <c r="I274" s="42">
        <f t="shared" ref="I274:I277" si="28">E274*1000</f>
        <v>396200</v>
      </c>
      <c r="J274" s="43">
        <v>44501</v>
      </c>
    </row>
    <row r="275" spans="1:10" x14ac:dyDescent="0.35">
      <c r="A275" s="4">
        <v>44531</v>
      </c>
      <c r="B275" s="18">
        <v>218969.06872735999</v>
      </c>
      <c r="C275" s="57">
        <v>-1.8670071809905266</v>
      </c>
      <c r="D275" s="58">
        <v>40.159640225304202</v>
      </c>
      <c r="F275" s="46"/>
      <c r="G275" s="46"/>
      <c r="H275" s="51">
        <f t="shared" si="22"/>
        <v>218969.06872735999</v>
      </c>
      <c r="I275" s="45" t="e">
        <v>#N/A</v>
      </c>
    </row>
    <row r="276" spans="1:10" x14ac:dyDescent="0.35">
      <c r="A276" s="4">
        <v>44562</v>
      </c>
      <c r="B276" s="18">
        <v>217905.04409862601</v>
      </c>
      <c r="C276" s="57">
        <v>-0.48592462621229515</v>
      </c>
      <c r="D276" s="58">
        <v>33.94424106936583</v>
      </c>
      <c r="F276" s="46"/>
      <c r="G276" s="46"/>
      <c r="H276" s="51">
        <f t="shared" si="22"/>
        <v>217905.04409862601</v>
      </c>
      <c r="I276" s="45" t="e">
        <v>#N/A</v>
      </c>
    </row>
    <row r="277" spans="1:10" x14ac:dyDescent="0.35">
      <c r="A277" s="4">
        <v>44593</v>
      </c>
      <c r="B277" s="18">
        <v>242027.38632023401</v>
      </c>
      <c r="C277" s="57">
        <v>11.070116491057448</v>
      </c>
      <c r="D277" s="58">
        <v>39.583847706418283</v>
      </c>
      <c r="E277" s="2">
        <v>423.5</v>
      </c>
      <c r="F277" s="46">
        <f t="shared" ref="F277" si="29">E277-E274</f>
        <v>27.300000000000011</v>
      </c>
      <c r="G277" s="46">
        <f t="shared" ref="G277" si="30">SUM(E277-E265)/E265*100</f>
        <v>46.64127423822714</v>
      </c>
      <c r="H277" s="51">
        <f t="shared" si="22"/>
        <v>242027.38632023401</v>
      </c>
      <c r="I277" s="42">
        <f t="shared" si="28"/>
        <v>423500</v>
      </c>
      <c r="J277" s="74">
        <v>44593</v>
      </c>
    </row>
    <row r="278" spans="1:10" x14ac:dyDescent="0.35">
      <c r="A278" s="4">
        <v>44621</v>
      </c>
      <c r="B278" s="18">
        <v>243644.780597965</v>
      </c>
      <c r="C278" s="57">
        <v>0.66826911711179093</v>
      </c>
      <c r="D278" s="58">
        <v>32.234305926243508</v>
      </c>
      <c r="H278" s="51">
        <f t="shared" si="22"/>
        <v>243644.780597965</v>
      </c>
      <c r="I278" s="45" t="e">
        <v>#N/A</v>
      </c>
    </row>
    <row r="279" spans="1:10" x14ac:dyDescent="0.35">
      <c r="A279" s="4">
        <v>44652</v>
      </c>
      <c r="B279" s="18">
        <v>242536.15078873001</v>
      </c>
      <c r="C279" s="57">
        <v>-0.45501890355053831</v>
      </c>
      <c r="D279" s="58">
        <v>26.289984721434891</v>
      </c>
      <c r="H279" s="51">
        <f t="shared" si="22"/>
        <v>242536.15078873001</v>
      </c>
      <c r="I279" s="45" t="e">
        <v>#N/A</v>
      </c>
    </row>
    <row r="280" spans="1:10" x14ac:dyDescent="0.35">
      <c r="A280" s="4">
        <v>44682</v>
      </c>
    </row>
    <row r="281" spans="1:10" x14ac:dyDescent="0.35">
      <c r="A281" s="4">
        <v>44713</v>
      </c>
    </row>
    <row r="282" spans="1:10" x14ac:dyDescent="0.35">
      <c r="A282" s="4">
        <v>44743</v>
      </c>
    </row>
    <row r="283" spans="1:10" x14ac:dyDescent="0.35">
      <c r="A283" s="4">
        <v>44774</v>
      </c>
    </row>
    <row r="284" spans="1:10" x14ac:dyDescent="0.35">
      <c r="A284" s="4">
        <v>44805</v>
      </c>
    </row>
    <row r="285" spans="1:10" x14ac:dyDescent="0.35">
      <c r="A285" s="4">
        <v>44835</v>
      </c>
    </row>
    <row r="286" spans="1:10" x14ac:dyDescent="0.35">
      <c r="A286" s="4">
        <v>44866</v>
      </c>
    </row>
    <row r="287" spans="1:10" x14ac:dyDescent="0.35">
      <c r="A287" s="4">
        <v>44896</v>
      </c>
    </row>
  </sheetData>
  <mergeCells count="3">
    <mergeCell ref="B4:D4"/>
    <mergeCell ref="E4:G4"/>
    <mergeCell ref="H4:I4"/>
  </mergeCells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H13:H245 H6:H12" unlockedFormula="1"/>
    <ignoredError sqref="I16:I244 I250 I25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1.7 Job ads and vacancies</vt:lpstr>
      <vt:lpstr>1.7 Data</vt:lpstr>
      <vt:lpstr>'1.7 Job ads and vacancies'!Print_Area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Cretin</dc:title>
  <dc:creator>Parliament of Australia</dc:creator>
  <cp:lastModifiedBy>Vandenbroek, Penny (DPS)</cp:lastModifiedBy>
  <cp:lastPrinted>2021-05-25T06:35:26Z</cp:lastPrinted>
  <dcterms:created xsi:type="dcterms:W3CDTF">2002-02-21T22:58:02Z</dcterms:created>
  <dcterms:modified xsi:type="dcterms:W3CDTF">2022-05-25T05:05:02Z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2022-01-05T02:33:37Z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8cc9860f-f0a4-4056-a247-6d9c8147c7ef</vt:lpwstr>
  </property>
  <property fmtid="{D5CDD505-2E9C-101B-9397-08002B2CF9AE}" pid="8" name="MSIP_Label_234ea0fa-41da-4eb0-b95e-07c328641c0b_ContentBits">
    <vt:lpwstr>0</vt:lpwstr>
  </property>
</Properties>
</file>